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1"/>
  </bookViews>
  <sheets>
    <sheet name="Ритуальные услуги" sheetId="1" r:id="rId1"/>
    <sheet name="Услуги по погребению" sheetId="2" r:id="rId2"/>
  </sheets>
  <externalReferences>
    <externalReference r:id="rId5"/>
    <externalReference r:id="rId6"/>
  </externalReferences>
  <definedNames>
    <definedName name="_xlnm.Print_Area" localSheetId="0">'Ритуальные услуги'!$A$1:$F$234</definedName>
  </definedNames>
  <calcPr fullCalcOnLoad="1"/>
</workbook>
</file>

<file path=xl/sharedStrings.xml><?xml version="1.0" encoding="utf-8"?>
<sst xmlns="http://schemas.openxmlformats.org/spreadsheetml/2006/main" count="478" uniqueCount="285">
  <si>
    <t>"Браслав-коммунальник"</t>
  </si>
  <si>
    <t>В.В.Трофименков</t>
  </si>
  <si>
    <t>% индексации</t>
  </si>
  <si>
    <t>с 01. 11. 2016г.</t>
  </si>
  <si>
    <t>№</t>
  </si>
  <si>
    <t>Наименование  работ</t>
  </si>
  <si>
    <t>Ед.</t>
  </si>
  <si>
    <t>Цена</t>
  </si>
  <si>
    <t>норма</t>
  </si>
  <si>
    <t>п/п</t>
  </si>
  <si>
    <t>изм.</t>
  </si>
  <si>
    <t xml:space="preserve"> 01.10.2015г.</t>
  </si>
  <si>
    <t>с уч.индек-</t>
  </si>
  <si>
    <t>с учетом</t>
  </si>
  <si>
    <t>времени</t>
  </si>
  <si>
    <t>сации</t>
  </si>
  <si>
    <t>деноми-</t>
  </si>
  <si>
    <t>час.</t>
  </si>
  <si>
    <t>нации</t>
  </si>
  <si>
    <t>руб.</t>
  </si>
  <si>
    <t>ВОДОПРОВОД И КАНАЛИЗАЦИЯ</t>
  </si>
  <si>
    <t>Смена участка водопроводных труб Ǿ до 20мм</t>
  </si>
  <si>
    <t>м</t>
  </si>
  <si>
    <t>Смена участка водопроводных труб Ǿ до 25мм</t>
  </si>
  <si>
    <t>Монтаж трубопроводов водоснаб.из м/п труб Ǿ15мм и более</t>
  </si>
  <si>
    <t xml:space="preserve">Замена участка канал.трубопровода из чугунных труб на </t>
  </si>
  <si>
    <t>пластмассовые или м/п</t>
  </si>
  <si>
    <t>Смена пластмассовых канализ.труб</t>
  </si>
  <si>
    <t>Смена вентилей на стояках водоснабжения</t>
  </si>
  <si>
    <t>вентиль</t>
  </si>
  <si>
    <t>Ремонт вентиля</t>
  </si>
  <si>
    <t xml:space="preserve">Отключение воды по стояку(5 эт.)спуск воды из стояка и </t>
  </si>
  <si>
    <t>его наполнение водой и включение</t>
  </si>
  <si>
    <t>стояк</t>
  </si>
  <si>
    <t>Слитие стояка холодной воды</t>
  </si>
  <si>
    <t>Зачеканка трубопроводов внутренней канализации</t>
  </si>
  <si>
    <t>раструб</t>
  </si>
  <si>
    <t xml:space="preserve">Смена отдельных участков чугунных канал. труб Ǿ50мм </t>
  </si>
  <si>
    <t xml:space="preserve">Смена отдельных участков чугунных канал. труб Ǿ100мм </t>
  </si>
  <si>
    <t>Смена фаянсовых умывальников</t>
  </si>
  <si>
    <t>прибор</t>
  </si>
  <si>
    <t>Смена мойки на одно отделение</t>
  </si>
  <si>
    <t>Смена ванны любой модели</t>
  </si>
  <si>
    <t>Смена манжеты к унитазу</t>
  </si>
  <si>
    <t>шт</t>
  </si>
  <si>
    <t>Смена сифона к санитарному прибору</t>
  </si>
  <si>
    <t>Смена смесителя настольного д.умывальников,моек,раковин</t>
  </si>
  <si>
    <t>Шт.</t>
  </si>
  <si>
    <t>Смена смесителя д.ванны</t>
  </si>
  <si>
    <t xml:space="preserve">Ремонт смывного бочка с рег.на месте,со сменой деталей </t>
  </si>
  <si>
    <t>из резины,поплавкового или спускного клапана</t>
  </si>
  <si>
    <t>Регулировка смывного бочка без ремонта</t>
  </si>
  <si>
    <t>Смена вентиля старого образца на вентиль другого образца ,включ. вентиль импортного пр-ва на стояке водоснабжения</t>
  </si>
  <si>
    <t>Смена прокладки д.водоразборных кранов,душа,бачка унитаза с учетом сборки и разб.оборуд-я</t>
  </si>
  <si>
    <t>Смена сифона в ванной</t>
  </si>
  <si>
    <t>Замена гибкой подводки к санитарному прибору</t>
  </si>
  <si>
    <t xml:space="preserve">Замена унитаза с высоко </t>
  </si>
  <si>
    <t>расположенным бачком на унитаз «Компакт»</t>
  </si>
  <si>
    <t>Смена унитаза типа «Компакт»</t>
  </si>
  <si>
    <t>Установка шарового крана д. до 20 мм</t>
  </si>
  <si>
    <t>кран</t>
  </si>
  <si>
    <t>Прочистка засора унитаза без снятия прибора</t>
  </si>
  <si>
    <t>29А</t>
  </si>
  <si>
    <t>Прочистка засора унитаза со снятием прибора</t>
  </si>
  <si>
    <t>новая услуга</t>
  </si>
  <si>
    <t>Прочистка засора сифона и выпуска</t>
  </si>
  <si>
    <t>Установка импортного унитаза со снятием старого</t>
  </si>
  <si>
    <t>Установка импортного смесителя для ванны со снятием старого</t>
  </si>
  <si>
    <t>Установка импортного смесителя в кухне со снятием старого</t>
  </si>
  <si>
    <t>Сварка труб в стык д. 50 мм</t>
  </si>
  <si>
    <t>стык</t>
  </si>
  <si>
    <t>Нарезка внешней резьбы на трубах д. 25 мм</t>
  </si>
  <si>
    <t>конец</t>
  </si>
  <si>
    <t>Нарезка внешней резьбы на трубах д. 32 мм</t>
  </si>
  <si>
    <t>Нарезка внешней резьбы на трубах д. 50 мм</t>
  </si>
  <si>
    <t>Проведение обследования и консультация специалиста</t>
  </si>
  <si>
    <t>услуга</t>
  </si>
  <si>
    <t>Подключение стиральной машины к водопроводу и канализ.</t>
  </si>
  <si>
    <t xml:space="preserve">Подключение электроводонагревателя к вод-ду </t>
  </si>
  <si>
    <t>Установка душевой кабины и поддона</t>
  </si>
  <si>
    <t>Прочистка канализации в частном секторе</t>
  </si>
  <si>
    <t>Прочистка бойлера</t>
  </si>
  <si>
    <t>Установка счетчика</t>
  </si>
  <si>
    <t>Смена счетчика</t>
  </si>
  <si>
    <t>Сварка полиэтиленовых труб</t>
  </si>
  <si>
    <t>Обследование технич.состояния приборов учета воды</t>
  </si>
  <si>
    <t>Опломбировка индивидуального счетчика воды</t>
  </si>
  <si>
    <t>счетчик</t>
  </si>
  <si>
    <t>В О Д О П Р О В О Д Н Ы Е    Р А Б О Т Ы</t>
  </si>
  <si>
    <t>Н А И М Е Н О В А Н И Е</t>
  </si>
  <si>
    <t>ЕД.</t>
  </si>
  <si>
    <t>Р А Б О Т</t>
  </si>
  <si>
    <t>ИЗМ.</t>
  </si>
  <si>
    <r>
      <t xml:space="preserve">Отключение водопроводной магистрали </t>
    </r>
    <r>
      <rPr>
        <sz val="20"/>
        <rFont val="Arial CYR"/>
        <family val="0"/>
      </rPr>
      <t>Ø 50мм</t>
    </r>
  </si>
  <si>
    <t>км</t>
  </si>
  <si>
    <t>водопровода</t>
  </si>
  <si>
    <r>
      <t xml:space="preserve">                                             «             </t>
    </r>
    <r>
      <rPr>
        <sz val="20"/>
        <rFont val="Arial CYR"/>
        <family val="0"/>
      </rPr>
      <t>Ø 100мм</t>
    </r>
  </si>
  <si>
    <t>«</t>
  </si>
  <si>
    <r>
      <t xml:space="preserve">                                                «             </t>
    </r>
    <r>
      <rPr>
        <sz val="20"/>
        <rFont val="Arial CYR"/>
        <family val="0"/>
      </rPr>
      <t>Ø 150мм</t>
    </r>
  </si>
  <si>
    <r>
      <t xml:space="preserve">                                                «             </t>
    </r>
    <r>
      <rPr>
        <sz val="20"/>
        <rFont val="Arial CYR"/>
        <family val="0"/>
      </rPr>
      <t>Ø 200мм</t>
    </r>
  </si>
  <si>
    <r>
      <t>Включение водопроводной магистрали</t>
    </r>
    <r>
      <rPr>
        <sz val="20"/>
        <rFont val="Arial CYR"/>
        <family val="0"/>
      </rPr>
      <t xml:space="preserve"> Ø 50мм</t>
    </r>
  </si>
  <si>
    <r>
      <t xml:space="preserve">                                                «             </t>
    </r>
    <r>
      <rPr>
        <sz val="20"/>
        <rFont val="Arial CYR"/>
        <family val="0"/>
      </rPr>
      <t>Ø 100мм</t>
    </r>
  </si>
  <si>
    <r>
      <t xml:space="preserve">                                                  «             </t>
    </r>
    <r>
      <rPr>
        <sz val="20"/>
        <rFont val="Arial CYR"/>
        <family val="0"/>
      </rPr>
      <t>Ø 150мм</t>
    </r>
  </si>
  <si>
    <r>
      <t xml:space="preserve">                                                  «             </t>
    </r>
    <r>
      <rPr>
        <sz val="20"/>
        <rFont val="Arial CYR"/>
        <family val="0"/>
      </rPr>
      <t>Ø 200мм</t>
    </r>
  </si>
  <si>
    <t>Отключение домового ввода</t>
  </si>
  <si>
    <t>ввод</t>
  </si>
  <si>
    <r>
      <t>Врезка стального штуцера в водопроводную сеть</t>
    </r>
    <r>
      <rPr>
        <sz val="20"/>
        <rFont val="Arial CYR"/>
        <family val="0"/>
      </rPr>
      <t xml:space="preserve">                                                   Ø 50мм</t>
    </r>
  </si>
  <si>
    <t>врезка</t>
  </si>
  <si>
    <t>Врезка трубопровода в водопроводную сеть</t>
  </si>
  <si>
    <t>с установкой вентиля(задвижки) д.25 мм.</t>
  </si>
  <si>
    <r>
      <t xml:space="preserve">                                                 «             </t>
    </r>
    <r>
      <rPr>
        <sz val="20"/>
        <rFont val="Arial CYR"/>
        <family val="0"/>
      </rPr>
      <t>Ø 32мм</t>
    </r>
  </si>
  <si>
    <t>Врезка трубопровода в действующую канализацион-</t>
  </si>
  <si>
    <t>ную сеть из чугунных труб   Ø50мм</t>
  </si>
  <si>
    <t xml:space="preserve">Врезка трубопровода </t>
  </si>
  <si>
    <r>
      <t xml:space="preserve">в действующую водопр. сеть из труб ПВХ    </t>
    </r>
    <r>
      <rPr>
        <sz val="20"/>
        <rFont val="Arial CYR"/>
        <family val="0"/>
      </rPr>
      <t xml:space="preserve"> Ø 15мм</t>
    </r>
  </si>
  <si>
    <r>
      <t xml:space="preserve">                                                  «             </t>
    </r>
    <r>
      <rPr>
        <sz val="20"/>
        <rFont val="Arial CYR"/>
        <family val="0"/>
      </rPr>
      <t>Ø 25мм</t>
    </r>
  </si>
  <si>
    <r>
      <t>в действующую канал. сеть из труб ПВХ</t>
    </r>
    <r>
      <rPr>
        <sz val="20"/>
        <rFont val="Arial CYR"/>
        <family val="0"/>
      </rPr>
      <t xml:space="preserve">      Ø 50мм</t>
    </r>
  </si>
  <si>
    <r>
      <t xml:space="preserve">                                                    «               </t>
    </r>
    <r>
      <rPr>
        <sz val="20"/>
        <rFont val="Arial CYR"/>
        <family val="0"/>
      </rPr>
      <t>Ø 100мм</t>
    </r>
  </si>
  <si>
    <r>
      <t xml:space="preserve">в действующую вод. сеть из стальных труб      </t>
    </r>
    <r>
      <rPr>
        <sz val="20"/>
        <rFont val="Arial CYR"/>
        <family val="0"/>
      </rPr>
      <t xml:space="preserve"> Ø 15мм</t>
    </r>
  </si>
  <si>
    <r>
      <t xml:space="preserve">                                                       «                 </t>
    </r>
    <r>
      <rPr>
        <sz val="20"/>
        <rFont val="Arial CYR"/>
        <family val="0"/>
      </rPr>
      <t>Ø 25мм</t>
    </r>
  </si>
  <si>
    <r>
      <t>Изготовление хомута ремонтного</t>
    </r>
    <r>
      <rPr>
        <sz val="20"/>
        <rFont val="Arial CYR"/>
        <family val="0"/>
      </rPr>
      <t xml:space="preserve"> Ø 20мм</t>
    </r>
  </si>
  <si>
    <t>хомут</t>
  </si>
  <si>
    <r>
      <t xml:space="preserve">                                                      «                 </t>
    </r>
    <r>
      <rPr>
        <sz val="20"/>
        <rFont val="Arial CYR"/>
        <family val="0"/>
      </rPr>
      <t>Ø 32мм</t>
    </r>
  </si>
  <si>
    <t>Установка хомута на поврежд. тр-де из ст.труб д.50мм.</t>
  </si>
  <si>
    <t>Установка хомута на поврежд. тр-де из ст.труб д.100мм.</t>
  </si>
  <si>
    <r>
      <t>Зачеканка стыков</t>
    </r>
    <r>
      <rPr>
        <sz val="20"/>
        <rFont val="Arial CYR"/>
        <family val="0"/>
      </rPr>
      <t xml:space="preserve">      Ø 50мм</t>
    </r>
  </si>
  <si>
    <t>Замена вентиля д.25мм</t>
  </si>
  <si>
    <t>Экономист</t>
  </si>
  <si>
    <t>И.А.Димитриева</t>
  </si>
  <si>
    <t>(действует с 01.06.2018 г.)</t>
  </si>
  <si>
    <t>МАЛЯРНЫЕ РАБОТЫ</t>
  </si>
  <si>
    <t xml:space="preserve"> с 22.06.2018 г.</t>
  </si>
  <si>
    <t>(тариф)</t>
  </si>
  <si>
    <t>без НДС</t>
  </si>
  <si>
    <t>Шпатлевка поверхности потолка по бетону(ув)</t>
  </si>
  <si>
    <r>
      <t>м</t>
    </r>
    <r>
      <rPr>
        <vertAlign val="superscript"/>
        <sz val="20"/>
        <rFont val="Times New Roman"/>
        <family val="1"/>
      </rPr>
      <t>2</t>
    </r>
  </si>
  <si>
    <t>Шпатлевка бетонных стен без окраски(ув)</t>
  </si>
  <si>
    <t>Водоэмудьсионная окраска стен</t>
  </si>
  <si>
    <t>Водоэмульсионная окраска потолков</t>
  </si>
  <si>
    <t xml:space="preserve">Улучшенная масляная окраска стен по штукатурке </t>
  </si>
  <si>
    <t>Улучшенная масляная окраска стен по дереву</t>
  </si>
  <si>
    <t>Улучшенная масляная окраска потолков по дереву</t>
  </si>
  <si>
    <t xml:space="preserve">Улучшенная масляная окраска полов </t>
  </si>
  <si>
    <t>Грунтовка стен, полов 1раз</t>
  </si>
  <si>
    <t>Грунтовка потолков 1раз</t>
  </si>
  <si>
    <t>О Б О Й Н Ы Е   Р А Б О Т Ы</t>
  </si>
  <si>
    <t>Оклейка стен простыми обоями</t>
  </si>
  <si>
    <t xml:space="preserve">Оклейка стен тисненными или плотными обоями </t>
  </si>
  <si>
    <t>Оклейка стен обоями влагостойкими или спец.вида</t>
  </si>
  <si>
    <t>Оклейка потолков обоями</t>
  </si>
  <si>
    <t>Снятие обоев(ув.)</t>
  </si>
  <si>
    <t>Снятие старой известковой или меловой окраски(ув)</t>
  </si>
  <si>
    <t>Наклейка потолочных плинтусов(ув)</t>
  </si>
  <si>
    <t>м.п.</t>
  </si>
  <si>
    <t>Д В Е Р И</t>
  </si>
  <si>
    <t xml:space="preserve">Установка  внутренних дверей </t>
  </si>
  <si>
    <t>шт.</t>
  </si>
  <si>
    <t>Установка наружных дверей</t>
  </si>
  <si>
    <t>Установка цилиндрового замка</t>
  </si>
  <si>
    <t>Смена сердцевины в замке</t>
  </si>
  <si>
    <t>П О Л Ы</t>
  </si>
  <si>
    <t>Смена покрытий из линолиума</t>
  </si>
  <si>
    <t>м2</t>
  </si>
  <si>
    <t>Укладка ламинированных полов</t>
  </si>
  <si>
    <t>Разборка лаг деревянных полов</t>
  </si>
  <si>
    <t>Снятие деревянных плинтусов</t>
  </si>
  <si>
    <t>Устройство стяжки сомовыравнивающим составом т.5мм</t>
  </si>
  <si>
    <t>Устройство покрытия пола кер.плиткой "Гресс"</t>
  </si>
  <si>
    <t>Устройство цем.стяжки т.20мм по бет.осн.пл.до 20м2</t>
  </si>
  <si>
    <t>при изм.толщины цем.стяжки на каждые 5 мм</t>
  </si>
  <si>
    <t>Устройство цем.стяжки т.20мм по бет.осн.пл.свыше 20м2</t>
  </si>
  <si>
    <t>Установка готового деревянного плинтуса</t>
  </si>
  <si>
    <t xml:space="preserve">м. п. </t>
  </si>
  <si>
    <t>Устройство покрытия пола из ДВП пл.свыше10м2</t>
  </si>
  <si>
    <t>Ведущий экономист                           Сачкова Е. А.</t>
  </si>
  <si>
    <t>№ п/п</t>
  </si>
  <si>
    <t>Уход за одинарным участком захоронения</t>
  </si>
  <si>
    <t>Уход за двойным участком захоронения</t>
  </si>
  <si>
    <t>Уход за тройным участком захоронения</t>
  </si>
  <si>
    <t>Установка элементов нагробия</t>
  </si>
  <si>
    <t>Демонтаж элементов нагробия</t>
  </si>
  <si>
    <t>Установка металлической ограды</t>
  </si>
  <si>
    <t xml:space="preserve">                                           С Т О И М О С Т Ь</t>
  </si>
  <si>
    <t>ОСНОВНЫХ ПЛАТНЫХ УСЛУГ ,ОКАЗЫВАЕМЫХ  КУП ЖКХ "Браслав-коммунальник"</t>
  </si>
  <si>
    <t xml:space="preserve">                  ПО РЕМОНТУ КВАРТИР ЗА СЧЕТ СРЕДСТВ НАНИМАТЕЛЯ</t>
  </si>
  <si>
    <t xml:space="preserve">                                (СОБСТВЕННИКА) ЖИЛЫХ ПОМЕЩЕНИЙ</t>
  </si>
  <si>
    <t>ЭЛЕКТРОМОНТАЖНЫЕ  РАБОТЫ</t>
  </si>
  <si>
    <t>Установка электр. звонка и кнопки спрокладкой проводов</t>
  </si>
  <si>
    <t>звонок</t>
  </si>
  <si>
    <t xml:space="preserve">Установка эл.звонка и кнопки без прокладки проводов </t>
  </si>
  <si>
    <t xml:space="preserve">Уст. выключателя или штепсельной розетки д.открытой про- </t>
  </si>
  <si>
    <t>водки с прокладкой 1м. кабеля</t>
  </si>
  <si>
    <t>Уст.вык-ля,перекл-ля,штепс. розетки при скрытой проводке</t>
  </si>
  <si>
    <t>с прокладкой 1м. кабеля</t>
  </si>
  <si>
    <t>Установка потолочного патрона</t>
  </si>
  <si>
    <t>Установка настенного патрона</t>
  </si>
  <si>
    <t xml:space="preserve">Уст.трехклавишного выкл. при скрытой проводке с устройст- </t>
  </si>
  <si>
    <t>вом гнезда по каменным основаниям</t>
  </si>
  <si>
    <t>Установка подвесного патрона</t>
  </si>
  <si>
    <t>патрон</t>
  </si>
  <si>
    <t>Установка подвесного светильника</t>
  </si>
  <si>
    <t>све-ник</t>
  </si>
  <si>
    <t>Установка светильника типа "бра"</t>
  </si>
  <si>
    <t>Установка люмин.светильников на штырях</t>
  </si>
  <si>
    <t>Установка люмин. Светильников на подвесках</t>
  </si>
  <si>
    <t>Установка люстры многорожковой</t>
  </si>
  <si>
    <t>люстра</t>
  </si>
  <si>
    <t>Установка щита д. э/счетчика</t>
  </si>
  <si>
    <t>щиток</t>
  </si>
  <si>
    <t>Установка однофазного э/счетчика на готовый щиток</t>
  </si>
  <si>
    <t>Пробивка борозд в кирпичных стенах глубиной до 3см при</t>
  </si>
  <si>
    <t>ширине борозд до 4см</t>
  </si>
  <si>
    <t xml:space="preserve">Пробивка борозд в бетонных стенах глуб. До 3см при  </t>
  </si>
  <si>
    <t>ширине борозды до 4 см</t>
  </si>
  <si>
    <t>Снятие выключателей,перек-лей или штепсельных розеток</t>
  </si>
  <si>
    <t>Демонтаж бра,плафонов или подвесных светильников</t>
  </si>
  <si>
    <t>Демонтаж щитка со счетчиком</t>
  </si>
  <si>
    <t xml:space="preserve">Смена кухонной э/плиты с заменой кабеля до штепсельной  </t>
  </si>
  <si>
    <t>розетки с проверкой правильности подключения</t>
  </si>
  <si>
    <t>плита</t>
  </si>
  <si>
    <t>Перенос розеток со штраблением на расстояние до 1 м</t>
  </si>
  <si>
    <t>розетка</t>
  </si>
  <si>
    <t>Обследование и определение причин неисправности</t>
  </si>
  <si>
    <t>э/развод</t>
  </si>
  <si>
    <t>в э/сети квартиры</t>
  </si>
  <si>
    <t>ка кв-ры</t>
  </si>
  <si>
    <t>Установка галогеновых светильников</t>
  </si>
  <si>
    <t>Замена галогенновых светильников</t>
  </si>
  <si>
    <t>Замена выключателя одинарного , двойного</t>
  </si>
  <si>
    <t>Установка автоматов квартирных</t>
  </si>
  <si>
    <t>автомат</t>
  </si>
  <si>
    <t>Замена автоматов квартирных</t>
  </si>
  <si>
    <t xml:space="preserve">Смена и монтаж провода сеч.2*2,5 - 2*6 ммкв. при скрытой </t>
  </si>
  <si>
    <t>проводке в бетонных стенах</t>
  </si>
  <si>
    <t>Ремонт э/выключателя ,розетки</t>
  </si>
  <si>
    <t>Устройство и подключение точечных св-ков в подвесном</t>
  </si>
  <si>
    <t>потолке</t>
  </si>
  <si>
    <t>Установка блока выключатель+переключатель+розетка</t>
  </si>
  <si>
    <t>блок</t>
  </si>
  <si>
    <t>Смена блока выключатель+переключатель+розетка</t>
  </si>
  <si>
    <t>Установка розетки с дополн.нулевым или заземляющим пров.</t>
  </si>
  <si>
    <t>Смена розетки с доп. нулевым или заземляющим проводом</t>
  </si>
  <si>
    <t xml:space="preserve"> Подключение э/энергии должникам</t>
  </si>
  <si>
    <t>кв-ра</t>
  </si>
  <si>
    <t>Установка и подсоединение к э/сетям  э/водонагревателя</t>
  </si>
  <si>
    <t>Прокладка провода э/снабжения по дер. осн.с.2*2,5-2*6</t>
  </si>
  <si>
    <t>Прокладка провода э/снабж. по бет.кирп. с.2*2,5-2*6</t>
  </si>
  <si>
    <t>Перепаковка разветвительной коробки</t>
  </si>
  <si>
    <t>короб</t>
  </si>
  <si>
    <t>Установка коробки распределительной при откр.проводке</t>
  </si>
  <si>
    <t>Установка коробки распределительной при закр.проводке</t>
  </si>
  <si>
    <t>Наименование услуги</t>
  </si>
  <si>
    <t>Ед. изм.</t>
  </si>
  <si>
    <t xml:space="preserve">Стоимость, руб. </t>
  </si>
  <si>
    <t>Дата введения цены</t>
  </si>
  <si>
    <t>Примечание</t>
  </si>
  <si>
    <t>Доставка гроба и тумбы (креста)с табличкой, на которой указаны фамилия, собственное имя, отчество (если такое имеется), даты рождения и смерти умершего (если они известны)</t>
  </si>
  <si>
    <t xml:space="preserve">1 час </t>
  </si>
  <si>
    <t>1 декабря 2017</t>
  </si>
  <si>
    <t>с учетом горюче-смазочных материалов</t>
  </si>
  <si>
    <t>Перевозка тела (останков) умершего к месту погребения</t>
  </si>
  <si>
    <t>1 час</t>
  </si>
  <si>
    <t>Захоронение тела (останков) умершего в зимнее время при ручном опускании гроба</t>
  </si>
  <si>
    <t>1 услуга</t>
  </si>
  <si>
    <t>Захоронение тела (останков) умершего в летнее время при ручном опускании гроба</t>
  </si>
  <si>
    <t>Предоставление гроба деревянного без обивки</t>
  </si>
  <si>
    <t>1 штука</t>
  </si>
  <si>
    <t>без учета стоимости материалов</t>
  </si>
  <si>
    <t>Предоставление гроба деревянного с обивкой</t>
  </si>
  <si>
    <t>Предоставление надмогильной деревянной тумбы (креста) с табличкой, на которой указаны фамилия, собственное имя, отчество (если такое имеется), даты рождения и смерти умершего (если они известны)</t>
  </si>
  <si>
    <t>включая копание могилы, опускание гроба, засыпку могилы, оформление могильного холма, установку надмогильной деревянной тумбы (креста). Сроки действия тарифа установлены приказом по предприятию.</t>
  </si>
  <si>
    <t>православный крест 1 штука</t>
  </si>
  <si>
    <t>католический крест 1 штука</t>
  </si>
  <si>
    <t>деревянная тумба 1 штука</t>
  </si>
  <si>
    <t>Уход за участком погребения</t>
  </si>
  <si>
    <t>одинарное захоронение</t>
  </si>
  <si>
    <t>разовая уборка с промывкой надгробия водой</t>
  </si>
  <si>
    <t>Доставка гроба от машины к могиле ручным способом</t>
  </si>
  <si>
    <t>ПРЕЙСКУРАНТ ЦЕН</t>
  </si>
  <si>
    <t>Прейскурант цен</t>
  </si>
  <si>
    <t>Наименование работ</t>
  </si>
  <si>
    <t>Единица измерения</t>
  </si>
  <si>
    <t>Цена без  НДС, руб.</t>
  </si>
  <si>
    <r>
      <t xml:space="preserve"> </t>
    </r>
    <r>
      <rPr>
        <sz val="14"/>
        <rFont val="Times New Roman"/>
        <family val="1"/>
      </rPr>
      <t>на ритуальные услуги</t>
    </r>
  </si>
  <si>
    <t>услуги по погребению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</si>
</sst>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20"/>
      <name val="Arial Cyr"/>
      <family val="0"/>
    </font>
    <font>
      <vertAlign val="superscript"/>
      <sz val="20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6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3" fillId="0" borderId="0" xfId="52" applyFont="1" applyBorder="1" applyAlignment="1">
      <alignment horizontal="right"/>
      <protection/>
    </xf>
    <xf numFmtId="0" fontId="7" fillId="0" borderId="10" xfId="52" applyFont="1" applyBorder="1">
      <alignment/>
      <protection/>
    </xf>
    <xf numFmtId="0" fontId="7" fillId="0" borderId="11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7" fillId="0" borderId="13" xfId="52" applyFont="1" applyBorder="1">
      <alignment/>
      <protection/>
    </xf>
    <xf numFmtId="0" fontId="7" fillId="0" borderId="14" xfId="52" applyFont="1" applyBorder="1">
      <alignment/>
      <protection/>
    </xf>
    <xf numFmtId="0" fontId="7" fillId="0" borderId="0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14" fontId="7" fillId="0" borderId="0" xfId="52" applyNumberFormat="1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7" fillId="0" borderId="15" xfId="52" applyFont="1" applyBorder="1">
      <alignment/>
      <protection/>
    </xf>
    <xf numFmtId="0" fontId="7" fillId="0" borderId="16" xfId="52" applyFont="1" applyBorder="1">
      <alignment/>
      <protection/>
    </xf>
    <xf numFmtId="0" fontId="7" fillId="0" borderId="17" xfId="52" applyFont="1" applyBorder="1" applyAlignment="1">
      <alignment horizontal="center"/>
      <protection/>
    </xf>
    <xf numFmtId="0" fontId="7" fillId="0" borderId="16" xfId="52" applyFont="1" applyBorder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5" fillId="0" borderId="18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0" fontId="5" fillId="0" borderId="19" xfId="52" applyFont="1" applyBorder="1" applyAlignment="1">
      <alignment horizontal="center"/>
      <protection/>
    </xf>
    <xf numFmtId="0" fontId="7" fillId="0" borderId="18" xfId="52" applyFont="1" applyBorder="1" applyAlignment="1">
      <alignment horizontal="center"/>
      <protection/>
    </xf>
    <xf numFmtId="0" fontId="4" fillId="0" borderId="20" xfId="52" applyFont="1" applyBorder="1" applyAlignment="1">
      <alignment horizontal="center"/>
      <protection/>
    </xf>
    <xf numFmtId="0" fontId="5" fillId="0" borderId="21" xfId="52" applyFont="1" applyBorder="1">
      <alignment/>
      <protection/>
    </xf>
    <xf numFmtId="0" fontId="5" fillId="0" borderId="22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1" fontId="5" fillId="0" borderId="23" xfId="52" applyNumberFormat="1" applyFont="1" applyBorder="1" applyAlignment="1">
      <alignment horizontal="center"/>
      <protection/>
    </xf>
    <xf numFmtId="2" fontId="7" fillId="0" borderId="23" xfId="52" applyNumberFormat="1" applyFont="1" applyBorder="1" applyAlignment="1">
      <alignment horizontal="center"/>
      <protection/>
    </xf>
    <xf numFmtId="0" fontId="8" fillId="0" borderId="24" xfId="52" applyFont="1" applyBorder="1" applyAlignment="1">
      <alignment horizontal="right"/>
      <protection/>
    </xf>
    <xf numFmtId="0" fontId="5" fillId="0" borderId="24" xfId="52" applyFont="1" applyBorder="1">
      <alignment/>
      <protection/>
    </xf>
    <xf numFmtId="0" fontId="5" fillId="0" borderId="25" xfId="52" applyFont="1" applyBorder="1" applyAlignment="1">
      <alignment horizontal="center"/>
      <protection/>
    </xf>
    <xf numFmtId="0" fontId="5" fillId="0" borderId="23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6" xfId="52" applyFont="1" applyBorder="1" applyAlignment="1">
      <alignment horizontal="center"/>
      <protection/>
    </xf>
    <xf numFmtId="1" fontId="5" fillId="0" borderId="25" xfId="52" applyNumberFormat="1" applyFont="1" applyBorder="1" applyAlignment="1">
      <alignment horizontal="center"/>
      <protection/>
    </xf>
    <xf numFmtId="2" fontId="7" fillId="0" borderId="25" xfId="52" applyNumberFormat="1" applyFont="1" applyBorder="1" applyAlignment="1">
      <alignment horizontal="center"/>
      <protection/>
    </xf>
    <xf numFmtId="0" fontId="8" fillId="0" borderId="26" xfId="52" applyFont="1" applyBorder="1" applyAlignment="1">
      <alignment horizontal="right"/>
      <protection/>
    </xf>
    <xf numFmtId="0" fontId="5" fillId="0" borderId="27" xfId="52" applyFont="1" applyBorder="1">
      <alignment/>
      <protection/>
    </xf>
    <xf numFmtId="0" fontId="5" fillId="0" borderId="25" xfId="52" applyFont="1" applyBorder="1">
      <alignment/>
      <protection/>
    </xf>
    <xf numFmtId="2" fontId="7" fillId="0" borderId="26" xfId="52" applyNumberFormat="1" applyFont="1" applyBorder="1" applyAlignment="1">
      <alignment horizontal="center"/>
      <protection/>
    </xf>
    <xf numFmtId="0" fontId="8" fillId="0" borderId="28" xfId="52" applyFont="1" applyBorder="1" applyAlignment="1">
      <alignment horizontal="right"/>
      <protection/>
    </xf>
    <xf numFmtId="0" fontId="5" fillId="0" borderId="20" xfId="52" applyFont="1" applyBorder="1">
      <alignment/>
      <protection/>
    </xf>
    <xf numFmtId="0" fontId="5" fillId="0" borderId="19" xfId="52" applyFont="1" applyBorder="1">
      <alignment/>
      <protection/>
    </xf>
    <xf numFmtId="0" fontId="5" fillId="0" borderId="20" xfId="52" applyFont="1" applyBorder="1" applyAlignment="1">
      <alignment horizontal="center"/>
      <protection/>
    </xf>
    <xf numFmtId="1" fontId="5" fillId="0" borderId="18" xfId="52" applyNumberFormat="1" applyFont="1" applyBorder="1" applyAlignment="1">
      <alignment horizontal="center"/>
      <protection/>
    </xf>
    <xf numFmtId="2" fontId="7" fillId="0" borderId="20" xfId="52" applyNumberFormat="1" applyFont="1" applyBorder="1" applyAlignment="1">
      <alignment horizontal="center"/>
      <protection/>
    </xf>
    <xf numFmtId="0" fontId="8" fillId="0" borderId="29" xfId="52" applyFont="1" applyBorder="1" applyAlignment="1">
      <alignment horizontal="right"/>
      <protection/>
    </xf>
    <xf numFmtId="2" fontId="7" fillId="0" borderId="18" xfId="52" applyNumberFormat="1" applyFont="1" applyBorder="1" applyAlignment="1">
      <alignment horizontal="center"/>
      <protection/>
    </xf>
    <xf numFmtId="0" fontId="8" fillId="0" borderId="20" xfId="52" applyFont="1" applyBorder="1" applyAlignment="1">
      <alignment horizontal="right"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0" fontId="5" fillId="0" borderId="24" xfId="52" applyFont="1" applyBorder="1" applyAlignment="1">
      <alignment wrapText="1"/>
      <protection/>
    </xf>
    <xf numFmtId="0" fontId="5" fillId="0" borderId="24" xfId="52" applyFont="1" applyBorder="1" applyAlignment="1">
      <alignment horizontal="center"/>
      <protection/>
    </xf>
    <xf numFmtId="0" fontId="8" fillId="0" borderId="24" xfId="52" applyFont="1" applyBorder="1" applyAlignment="1">
      <alignment horizontal="right" wrapText="1"/>
      <protection/>
    </xf>
    <xf numFmtId="0" fontId="5" fillId="0" borderId="23" xfId="52" applyFont="1" applyBorder="1">
      <alignment/>
      <protection/>
    </xf>
    <xf numFmtId="0" fontId="5" fillId="0" borderId="24" xfId="52" applyFont="1" applyBorder="1" applyAlignment="1">
      <alignment vertical="top" wrapText="1"/>
      <protection/>
    </xf>
    <xf numFmtId="0" fontId="5" fillId="0" borderId="24" xfId="52" applyFont="1" applyBorder="1" applyAlignment="1">
      <alignment horizontal="center" vertical="top" wrapText="1"/>
      <protection/>
    </xf>
    <xf numFmtId="0" fontId="5" fillId="0" borderId="23" xfId="52" applyFont="1" applyBorder="1" applyAlignment="1">
      <alignment horizontal="center" vertical="top" wrapText="1"/>
      <protection/>
    </xf>
    <xf numFmtId="0" fontId="8" fillId="0" borderId="24" xfId="52" applyFont="1" applyBorder="1" applyAlignment="1">
      <alignment horizontal="right" vertical="top" wrapText="1"/>
      <protection/>
    </xf>
    <xf numFmtId="0" fontId="5" fillId="0" borderId="26" xfId="52" applyFont="1" applyBorder="1" applyAlignment="1">
      <alignment vertical="top" wrapText="1"/>
      <protection/>
    </xf>
    <xf numFmtId="0" fontId="5" fillId="0" borderId="25" xfId="52" applyFont="1" applyBorder="1" applyAlignment="1">
      <alignment horizontal="center" vertical="top" wrapText="1"/>
      <protection/>
    </xf>
    <xf numFmtId="0" fontId="8" fillId="0" borderId="26" xfId="52" applyFont="1" applyBorder="1" applyAlignment="1">
      <alignment horizontal="right" vertical="top" wrapText="1"/>
      <protection/>
    </xf>
    <xf numFmtId="1" fontId="5" fillId="0" borderId="26" xfId="52" applyNumberFormat="1" applyFont="1" applyBorder="1" applyAlignment="1">
      <alignment horizontal="center"/>
      <protection/>
    </xf>
    <xf numFmtId="0" fontId="8" fillId="0" borderId="28" xfId="52" applyFont="1" applyBorder="1" applyAlignment="1">
      <alignment horizontal="right" vertical="top" wrapText="1"/>
      <protection/>
    </xf>
    <xf numFmtId="0" fontId="5" fillId="0" borderId="20" xfId="52" applyFont="1" applyBorder="1" applyAlignment="1">
      <alignment vertical="top" wrapText="1"/>
      <protection/>
    </xf>
    <xf numFmtId="1" fontId="5" fillId="0" borderId="20" xfId="52" applyNumberFormat="1" applyFont="1" applyBorder="1" applyAlignment="1">
      <alignment horizontal="center"/>
      <protection/>
    </xf>
    <xf numFmtId="0" fontId="8" fillId="0" borderId="29" xfId="52" applyFont="1" applyBorder="1" applyAlignment="1">
      <alignment horizontal="right" vertical="top" wrapText="1"/>
      <protection/>
    </xf>
    <xf numFmtId="0" fontId="5" fillId="0" borderId="22" xfId="52" applyFont="1" applyBorder="1">
      <alignment/>
      <protection/>
    </xf>
    <xf numFmtId="0" fontId="5" fillId="0" borderId="18" xfId="52" applyFont="1" applyBorder="1" applyAlignment="1">
      <alignment horizontal="center" vertical="top" wrapText="1"/>
      <protection/>
    </xf>
    <xf numFmtId="1" fontId="5" fillId="0" borderId="22" xfId="52" applyNumberFormat="1" applyFont="1" applyBorder="1" applyAlignment="1">
      <alignment horizontal="center"/>
      <protection/>
    </xf>
    <xf numFmtId="0" fontId="8" fillId="0" borderId="21" xfId="52" applyFont="1" applyBorder="1" applyAlignment="1">
      <alignment horizontal="right" vertical="top" wrapText="1"/>
      <protection/>
    </xf>
    <xf numFmtId="0" fontId="8" fillId="0" borderId="20" xfId="52" applyFont="1" applyBorder="1" applyAlignment="1">
      <alignment horizontal="right" vertical="top" wrapText="1"/>
      <protection/>
    </xf>
    <xf numFmtId="0" fontId="5" fillId="0" borderId="26" xfId="52" applyFont="1" applyBorder="1" applyAlignment="1">
      <alignment horizontal="center" vertical="top" wrapText="1"/>
      <protection/>
    </xf>
    <xf numFmtId="1" fontId="5" fillId="0" borderId="24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right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7" fillId="0" borderId="0" xfId="52" applyFont="1">
      <alignment/>
      <protection/>
    </xf>
    <xf numFmtId="0" fontId="4" fillId="0" borderId="0" xfId="52" applyFont="1" applyBorder="1" applyAlignment="1">
      <alignment horizontal="right" vertical="top" wrapText="1"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right"/>
      <protection/>
    </xf>
    <xf numFmtId="0" fontId="7" fillId="0" borderId="13" xfId="52" applyFont="1" applyBorder="1" applyAlignment="1">
      <alignment vertical="top" wrapText="1"/>
      <protection/>
    </xf>
    <xf numFmtId="0" fontId="7" fillId="0" borderId="14" xfId="52" applyFont="1" applyBorder="1" applyAlignment="1">
      <alignment horizontal="center" vertical="top" wrapText="1"/>
      <protection/>
    </xf>
    <xf numFmtId="0" fontId="4" fillId="0" borderId="14" xfId="52" applyFont="1" applyBorder="1" applyAlignment="1">
      <alignment horizontal="right"/>
      <protection/>
    </xf>
    <xf numFmtId="14" fontId="7" fillId="0" borderId="14" xfId="52" applyNumberFormat="1" applyFont="1" applyBorder="1" applyAlignment="1">
      <alignment horizontal="center"/>
      <protection/>
    </xf>
    <xf numFmtId="0" fontId="7" fillId="0" borderId="15" xfId="52" applyFont="1" applyBorder="1" applyAlignment="1">
      <alignment vertical="top" wrapText="1"/>
      <protection/>
    </xf>
    <xf numFmtId="14" fontId="7" fillId="0" borderId="16" xfId="52" applyNumberFormat="1" applyFont="1" applyBorder="1" applyAlignment="1">
      <alignment horizontal="center"/>
      <protection/>
    </xf>
    <xf numFmtId="0" fontId="7" fillId="0" borderId="17" xfId="52" applyFont="1" applyBorder="1" applyAlignment="1">
      <alignment horizontal="center" vertical="top" wrapText="1"/>
      <protection/>
    </xf>
    <xf numFmtId="0" fontId="7" fillId="0" borderId="16" xfId="52" applyFont="1" applyBorder="1" applyAlignment="1">
      <alignment horizontal="center" vertical="top" wrapText="1"/>
      <protection/>
    </xf>
    <xf numFmtId="0" fontId="4" fillId="0" borderId="16" xfId="52" applyFont="1" applyBorder="1" applyAlignment="1">
      <alignment horizontal="right"/>
      <protection/>
    </xf>
    <xf numFmtId="0" fontId="5" fillId="0" borderId="21" xfId="52" applyFont="1" applyBorder="1" applyAlignment="1">
      <alignment horizontal="center" vertical="top" wrapText="1"/>
      <protection/>
    </xf>
    <xf numFmtId="1" fontId="5" fillId="0" borderId="22" xfId="52" applyNumberFormat="1" applyFont="1" applyBorder="1" applyAlignment="1">
      <alignment horizontal="center" vertical="top" wrapText="1"/>
      <protection/>
    </xf>
    <xf numFmtId="2" fontId="7" fillId="0" borderId="21" xfId="52" applyNumberFormat="1" applyFont="1" applyBorder="1" applyAlignment="1">
      <alignment horizontal="center"/>
      <protection/>
    </xf>
    <xf numFmtId="0" fontId="5" fillId="0" borderId="18" xfId="52" applyFont="1" applyBorder="1" applyAlignment="1">
      <alignment vertical="top" wrapText="1"/>
      <protection/>
    </xf>
    <xf numFmtId="0" fontId="7" fillId="0" borderId="20" xfId="52" applyFont="1" applyBorder="1">
      <alignment/>
      <protection/>
    </xf>
    <xf numFmtId="0" fontId="11" fillId="0" borderId="21" xfId="52" applyFont="1" applyBorder="1" applyAlignment="1">
      <alignment vertical="top" wrapText="1"/>
      <protection/>
    </xf>
    <xf numFmtId="0" fontId="5" fillId="0" borderId="22" xfId="52" applyFont="1" applyBorder="1" applyAlignment="1">
      <alignment vertical="top" wrapText="1"/>
      <protection/>
    </xf>
    <xf numFmtId="0" fontId="7" fillId="0" borderId="18" xfId="52" applyFont="1" applyBorder="1">
      <alignment/>
      <protection/>
    </xf>
    <xf numFmtId="0" fontId="11" fillId="0" borderId="20" xfId="52" applyFont="1" applyBorder="1" applyAlignment="1">
      <alignment vertical="top" wrapText="1"/>
      <protection/>
    </xf>
    <xf numFmtId="0" fontId="11" fillId="0" borderId="18" xfId="52" applyFont="1" applyBorder="1" applyAlignment="1">
      <alignment vertical="top" wrapText="1"/>
      <protection/>
    </xf>
    <xf numFmtId="0" fontId="5" fillId="0" borderId="24" xfId="52" applyFont="1" applyBorder="1" applyAlignment="1">
      <alignment horizontal="right" vertical="top" wrapText="1"/>
      <protection/>
    </xf>
    <xf numFmtId="0" fontId="5" fillId="0" borderId="20" xfId="52" applyFont="1" applyBorder="1" applyAlignment="1">
      <alignment horizontal="center" vertical="top" wrapText="1"/>
      <protection/>
    </xf>
    <xf numFmtId="1" fontId="5" fillId="0" borderId="23" xfId="52" applyNumberFormat="1" applyFont="1" applyBorder="1" applyAlignment="1">
      <alignment horizontal="center" vertical="top" wrapText="1"/>
      <protection/>
    </xf>
    <xf numFmtId="0" fontId="10" fillId="0" borderId="24" xfId="52" applyFont="1" applyBorder="1" applyAlignment="1">
      <alignment horizontal="right" vertical="top" wrapText="1"/>
      <protection/>
    </xf>
    <xf numFmtId="0" fontId="5" fillId="0" borderId="24" xfId="52" applyFont="1" applyBorder="1" applyAlignment="1">
      <alignment horizontal="center" vertical="top" wrapText="1"/>
      <protection/>
    </xf>
    <xf numFmtId="0" fontId="10" fillId="0" borderId="26" xfId="52" applyFont="1" applyBorder="1" applyAlignment="1">
      <alignment horizontal="right" vertical="top" wrapText="1"/>
      <protection/>
    </xf>
    <xf numFmtId="0" fontId="10" fillId="0" borderId="28" xfId="52" applyFont="1" applyBorder="1" applyAlignment="1">
      <alignment horizontal="right" vertical="top" wrapText="1"/>
      <protection/>
    </xf>
    <xf numFmtId="0" fontId="5" fillId="0" borderId="21" xfId="52" applyFont="1" applyBorder="1" applyAlignment="1">
      <alignment vertical="top" wrapText="1"/>
      <protection/>
    </xf>
    <xf numFmtId="0" fontId="10" fillId="0" borderId="30" xfId="52" applyFont="1" applyBorder="1" applyAlignment="1">
      <alignment horizontal="right" vertical="top" wrapText="1"/>
      <protection/>
    </xf>
    <xf numFmtId="2" fontId="7" fillId="0" borderId="22" xfId="52" applyNumberFormat="1" applyFont="1" applyBorder="1" applyAlignment="1">
      <alignment horizontal="center"/>
      <protection/>
    </xf>
    <xf numFmtId="0" fontId="5" fillId="0" borderId="28" xfId="52" applyFont="1" applyBorder="1" applyAlignment="1">
      <alignment vertical="top" wrapText="1"/>
      <protection/>
    </xf>
    <xf numFmtId="0" fontId="5" fillId="0" borderId="26" xfId="52" applyFont="1" applyBorder="1" applyAlignment="1">
      <alignment horizontal="center" vertical="top" wrapText="1"/>
      <protection/>
    </xf>
    <xf numFmtId="1" fontId="5" fillId="0" borderId="25" xfId="52" applyNumberFormat="1" applyFont="1" applyBorder="1" applyAlignment="1">
      <alignment horizontal="center" vertical="top" wrapText="1"/>
      <protection/>
    </xf>
    <xf numFmtId="0" fontId="5" fillId="0" borderId="30" xfId="52" applyFont="1" applyBorder="1" applyAlignment="1">
      <alignment vertical="top" wrapText="1"/>
      <protection/>
    </xf>
    <xf numFmtId="0" fontId="11" fillId="0" borderId="20" xfId="52" applyFont="1" applyBorder="1" applyAlignment="1">
      <alignment/>
      <protection/>
    </xf>
    <xf numFmtId="1" fontId="5" fillId="0" borderId="18" xfId="52" applyNumberFormat="1" applyFont="1" applyBorder="1" applyAlignment="1">
      <alignment horizontal="center" vertical="top" wrapText="1"/>
      <protection/>
    </xf>
    <xf numFmtId="0" fontId="10" fillId="0" borderId="29" xfId="52" applyFont="1" applyBorder="1" applyAlignment="1">
      <alignment horizontal="right" vertical="top" wrapText="1"/>
      <protection/>
    </xf>
    <xf numFmtId="0" fontId="5" fillId="0" borderId="25" xfId="52" applyFont="1" applyBorder="1" applyAlignment="1">
      <alignment vertical="top" wrapText="1"/>
      <protection/>
    </xf>
    <xf numFmtId="0" fontId="5" fillId="0" borderId="20" xfId="52" applyFont="1" applyBorder="1" applyAlignment="1">
      <alignment horizontal="right" vertical="top" wrapText="1"/>
      <protection/>
    </xf>
    <xf numFmtId="0" fontId="10" fillId="0" borderId="20" xfId="52" applyFont="1" applyBorder="1" applyAlignment="1">
      <alignment horizontal="right" vertical="top" wrapText="1"/>
      <protection/>
    </xf>
    <xf numFmtId="0" fontId="5" fillId="0" borderId="26" xfId="52" applyFont="1" applyBorder="1" applyAlignment="1">
      <alignment horizontal="right" vertical="top" wrapText="1"/>
      <protection/>
    </xf>
    <xf numFmtId="0" fontId="5" fillId="0" borderId="21" xfId="52" applyFont="1" applyBorder="1" applyAlignment="1">
      <alignment horizontal="right" vertical="top" wrapText="1"/>
      <protection/>
    </xf>
    <xf numFmtId="0" fontId="10" fillId="0" borderId="21" xfId="52" applyFont="1" applyBorder="1" applyAlignment="1">
      <alignment horizontal="right" vertical="top" wrapText="1"/>
      <protection/>
    </xf>
    <xf numFmtId="0" fontId="5" fillId="0" borderId="24" xfId="52" applyFont="1" applyBorder="1" applyAlignment="1">
      <alignment horizontal="left" vertical="top" wrapText="1"/>
      <protection/>
    </xf>
    <xf numFmtId="1" fontId="5" fillId="0" borderId="24" xfId="52" applyNumberFormat="1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1" fontId="5" fillId="0" borderId="0" xfId="52" applyNumberFormat="1" applyFont="1" applyBorder="1" applyAlignment="1">
      <alignment horizontal="center" vertical="top" wrapText="1"/>
      <protection/>
    </xf>
    <xf numFmtId="1" fontId="5" fillId="0" borderId="0" xfId="52" applyNumberFormat="1" applyFont="1" applyBorder="1" applyAlignment="1">
      <alignment horizontal="center"/>
      <protection/>
    </xf>
    <xf numFmtId="0" fontId="10" fillId="0" borderId="0" xfId="52" applyFont="1" applyBorder="1" applyAlignment="1">
      <alignment horizontal="right" vertical="top" wrapText="1"/>
      <protection/>
    </xf>
    <xf numFmtId="0" fontId="5" fillId="0" borderId="0" xfId="52" applyFont="1" applyBorder="1" applyAlignment="1">
      <alignment horizontal="right" vertical="top" wrapText="1"/>
      <protection/>
    </xf>
    <xf numFmtId="14" fontId="5" fillId="0" borderId="14" xfId="52" applyNumberFormat="1" applyFont="1" applyBorder="1" applyAlignment="1">
      <alignment horizontal="center" vertical="top" wrapText="1"/>
      <protection/>
    </xf>
    <xf numFmtId="14" fontId="7" fillId="0" borderId="14" xfId="52" applyNumberFormat="1" applyFont="1" applyBorder="1" applyAlignment="1">
      <alignment horizontal="center" vertical="top" wrapText="1"/>
      <protection/>
    </xf>
    <xf numFmtId="14" fontId="7" fillId="0" borderId="16" xfId="52" applyNumberFormat="1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/>
      <protection/>
    </xf>
    <xf numFmtId="0" fontId="3" fillId="0" borderId="24" xfId="52" applyFont="1" applyFill="1" applyBorder="1">
      <alignment/>
      <protection/>
    </xf>
    <xf numFmtId="0" fontId="3" fillId="0" borderId="24" xfId="52" applyFont="1" applyBorder="1">
      <alignment/>
      <protection/>
    </xf>
    <xf numFmtId="0" fontId="3" fillId="0" borderId="24" xfId="52" applyFont="1" applyBorder="1" applyAlignment="1">
      <alignment horizontal="right"/>
      <protection/>
    </xf>
    <xf numFmtId="0" fontId="3" fillId="0" borderId="24" xfId="52" applyFont="1" applyBorder="1" applyAlignment="1">
      <alignment/>
      <protection/>
    </xf>
    <xf numFmtId="0" fontId="5" fillId="0" borderId="21" xfId="52" applyFont="1" applyBorder="1" applyAlignment="1">
      <alignment horizontal="center"/>
      <protection/>
    </xf>
    <xf numFmtId="0" fontId="13" fillId="0" borderId="20" xfId="52" applyFont="1" applyBorder="1" applyAlignment="1">
      <alignment horizontal="center" vertical="top" wrapText="1"/>
      <protection/>
    </xf>
    <xf numFmtId="0" fontId="7" fillId="0" borderId="31" xfId="52" applyFont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1" xfId="52" applyFont="1" applyBorder="1" applyAlignment="1">
      <alignment horizontal="center"/>
      <protection/>
    </xf>
    <xf numFmtId="1" fontId="5" fillId="0" borderId="31" xfId="52" applyNumberFormat="1" applyFont="1" applyBorder="1" applyAlignment="1">
      <alignment horizontal="center"/>
      <protection/>
    </xf>
    <xf numFmtId="0" fontId="7" fillId="0" borderId="31" xfId="52" applyFont="1" applyBorder="1">
      <alignment/>
      <protection/>
    </xf>
    <xf numFmtId="0" fontId="3" fillId="0" borderId="32" xfId="52" applyFont="1" applyBorder="1">
      <alignment/>
      <protection/>
    </xf>
    <xf numFmtId="0" fontId="3" fillId="0" borderId="20" xfId="52" applyFont="1" applyBorder="1">
      <alignment/>
      <protection/>
    </xf>
    <xf numFmtId="0" fontId="7" fillId="0" borderId="31" xfId="52" applyFont="1" applyBorder="1" applyAlignment="1">
      <alignment horizontal="center"/>
      <protection/>
    </xf>
    <xf numFmtId="0" fontId="3" fillId="0" borderId="26" xfId="52" applyFont="1" applyBorder="1">
      <alignment/>
      <protection/>
    </xf>
    <xf numFmtId="0" fontId="3" fillId="0" borderId="24" xfId="52" applyFont="1" applyBorder="1" applyAlignment="1">
      <alignment horizontal="right"/>
      <protection/>
    </xf>
    <xf numFmtId="0" fontId="11" fillId="0" borderId="24" xfId="52" applyFont="1" applyBorder="1" applyAlignment="1">
      <alignment horizontal="left"/>
      <protection/>
    </xf>
    <xf numFmtId="0" fontId="14" fillId="0" borderId="32" xfId="52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2" fontId="7" fillId="0" borderId="0" xfId="52" applyNumberFormat="1" applyFont="1" applyBorder="1" applyAlignment="1">
      <alignment horizontal="center"/>
      <protection/>
    </xf>
    <xf numFmtId="0" fontId="14" fillId="0" borderId="0" xfId="52" applyFont="1" applyFill="1" applyBorder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 applyAlignment="1">
      <alignment horizontal="left"/>
      <protection/>
    </xf>
    <xf numFmtId="0" fontId="4" fillId="0" borderId="12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1" fontId="3" fillId="0" borderId="13" xfId="52" applyNumberFormat="1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15" fillId="0" borderId="14" xfId="52" applyFont="1" applyBorder="1" applyAlignment="1">
      <alignment horizontal="center"/>
      <protection/>
    </xf>
    <xf numFmtId="14" fontId="4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" fontId="3" fillId="0" borderId="15" xfId="52" applyNumberFormat="1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1" fontId="3" fillId="0" borderId="18" xfId="52" applyNumberFormat="1" applyFont="1" applyBorder="1" applyAlignment="1">
      <alignment horizontal="center"/>
      <protection/>
    </xf>
    <xf numFmtId="2" fontId="4" fillId="0" borderId="23" xfId="52" applyNumberFormat="1" applyFont="1" applyBorder="1" applyAlignment="1">
      <alignment horizontal="center"/>
      <protection/>
    </xf>
    <xf numFmtId="0" fontId="16" fillId="0" borderId="20" xfId="52" applyFont="1" applyBorder="1" applyAlignment="1">
      <alignment horizontal="right"/>
      <protection/>
    </xf>
    <xf numFmtId="0" fontId="3" fillId="0" borderId="21" xfId="52" applyFont="1" applyBorder="1" applyAlignment="1">
      <alignment horizontal="center"/>
      <protection/>
    </xf>
    <xf numFmtId="1" fontId="3" fillId="0" borderId="25" xfId="52" applyNumberFormat="1" applyFont="1" applyBorder="1" applyAlignment="1">
      <alignment horizontal="center"/>
      <protection/>
    </xf>
    <xf numFmtId="2" fontId="4" fillId="0" borderId="25" xfId="52" applyNumberFormat="1" applyFont="1" applyBorder="1" applyAlignment="1">
      <alignment horizontal="center"/>
      <protection/>
    </xf>
    <xf numFmtId="0" fontId="16" fillId="0" borderId="26" xfId="52" applyFont="1" applyBorder="1" applyAlignment="1">
      <alignment horizontal="right"/>
      <protection/>
    </xf>
    <xf numFmtId="0" fontId="3" fillId="0" borderId="25" xfId="52" applyFont="1" applyBorder="1">
      <alignment/>
      <protection/>
    </xf>
    <xf numFmtId="0" fontId="3" fillId="0" borderId="27" xfId="52" applyFont="1" applyBorder="1">
      <alignment/>
      <protection/>
    </xf>
    <xf numFmtId="0" fontId="4" fillId="0" borderId="26" xfId="52" applyFont="1" applyBorder="1">
      <alignment/>
      <protection/>
    </xf>
    <xf numFmtId="0" fontId="16" fillId="0" borderId="28" xfId="52" applyFont="1" applyBorder="1" applyAlignment="1">
      <alignment horizontal="right"/>
      <protection/>
    </xf>
    <xf numFmtId="0" fontId="3" fillId="0" borderId="18" xfId="52" applyFont="1" applyBorder="1">
      <alignment/>
      <protection/>
    </xf>
    <xf numFmtId="1" fontId="3" fillId="0" borderId="22" xfId="52" applyNumberFormat="1" applyFont="1" applyBorder="1" applyAlignment="1">
      <alignment horizontal="center"/>
      <protection/>
    </xf>
    <xf numFmtId="2" fontId="4" fillId="0" borderId="20" xfId="52" applyNumberFormat="1" applyFont="1" applyBorder="1" applyAlignment="1">
      <alignment horizontal="center"/>
      <protection/>
    </xf>
    <xf numFmtId="0" fontId="16" fillId="0" borderId="30" xfId="52" applyFont="1" applyBorder="1" applyAlignment="1">
      <alignment horizontal="right"/>
      <protection/>
    </xf>
    <xf numFmtId="0" fontId="3" fillId="0" borderId="21" xfId="52" applyFont="1" applyBorder="1">
      <alignment/>
      <protection/>
    </xf>
    <xf numFmtId="0" fontId="3" fillId="0" borderId="22" xfId="52" applyFont="1" applyBorder="1">
      <alignment/>
      <protection/>
    </xf>
    <xf numFmtId="2" fontId="4" fillId="0" borderId="26" xfId="52" applyNumberFormat="1" applyFont="1" applyBorder="1" applyAlignment="1">
      <alignment horizontal="center"/>
      <protection/>
    </xf>
    <xf numFmtId="0" fontId="3" fillId="0" borderId="19" xfId="52" applyFont="1" applyBorder="1">
      <alignment/>
      <protection/>
    </xf>
    <xf numFmtId="0" fontId="16" fillId="0" borderId="29" xfId="52" applyFont="1" applyBorder="1" applyAlignment="1">
      <alignment horizontal="right"/>
      <protection/>
    </xf>
    <xf numFmtId="2" fontId="4" fillId="0" borderId="18" xfId="52" applyNumberFormat="1" applyFont="1" applyBorder="1" applyAlignment="1">
      <alignment horizontal="center"/>
      <protection/>
    </xf>
    <xf numFmtId="0" fontId="16" fillId="0" borderId="20" xfId="52" applyFont="1" applyFill="1" applyBorder="1" applyAlignment="1">
      <alignment horizontal="right"/>
      <protection/>
    </xf>
    <xf numFmtId="0" fontId="3" fillId="0" borderId="26" xfId="52" applyFont="1" applyBorder="1" applyAlignment="1">
      <alignment horizontal="center"/>
      <protection/>
    </xf>
    <xf numFmtId="0" fontId="16" fillId="0" borderId="26" xfId="52" applyFont="1" applyFill="1" applyBorder="1" applyAlignment="1">
      <alignment horizontal="right"/>
      <protection/>
    </xf>
    <xf numFmtId="0" fontId="3" fillId="0" borderId="25" xfId="52" applyFont="1" applyBorder="1" applyAlignment="1">
      <alignment horizontal="center"/>
      <protection/>
    </xf>
    <xf numFmtId="0" fontId="8" fillId="0" borderId="28" xfId="52" applyFont="1" applyFill="1" applyBorder="1" applyAlignment="1">
      <alignment horizontal="right"/>
      <protection/>
    </xf>
    <xf numFmtId="0" fontId="8" fillId="0" borderId="29" xfId="52" applyFont="1" applyFill="1" applyBorder="1" applyAlignment="1">
      <alignment horizontal="right"/>
      <protection/>
    </xf>
    <xf numFmtId="0" fontId="8" fillId="0" borderId="20" xfId="52" applyFont="1" applyFill="1" applyBorder="1" applyAlignment="1">
      <alignment horizontal="right"/>
      <protection/>
    </xf>
    <xf numFmtId="0" fontId="3" fillId="0" borderId="24" xfId="52" applyFont="1" applyBorder="1" applyAlignment="1">
      <alignment horizontal="center"/>
      <protection/>
    </xf>
    <xf numFmtId="1" fontId="3" fillId="0" borderId="23" xfId="52" applyNumberFormat="1" applyFont="1" applyBorder="1" applyAlignment="1">
      <alignment horizontal="center"/>
      <protection/>
    </xf>
    <xf numFmtId="0" fontId="8" fillId="0" borderId="30" xfId="52" applyFont="1" applyBorder="1" applyAlignment="1">
      <alignment horizontal="right"/>
      <protection/>
    </xf>
    <xf numFmtId="2" fontId="4" fillId="0" borderId="21" xfId="52" applyNumberFormat="1" applyFont="1" applyBorder="1" applyAlignment="1">
      <alignment horizontal="center"/>
      <protection/>
    </xf>
    <xf numFmtId="2" fontId="4" fillId="0" borderId="22" xfId="52" applyNumberFormat="1" applyFont="1" applyBorder="1" applyAlignment="1">
      <alignment horizontal="center"/>
      <protection/>
    </xf>
    <xf numFmtId="0" fontId="8" fillId="0" borderId="21" xfId="52" applyFont="1" applyBorder="1" applyAlignment="1">
      <alignment horizontal="right"/>
      <protection/>
    </xf>
    <xf numFmtId="0" fontId="3" fillId="0" borderId="23" xfId="52" applyFont="1" applyBorder="1" applyAlignment="1">
      <alignment horizontal="center"/>
      <protection/>
    </xf>
    <xf numFmtId="0" fontId="15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40" xfId="0" applyFont="1" applyBorder="1" applyAlignment="1">
      <alignment horizontal="center" vertical="center" wrapText="1"/>
    </xf>
    <xf numFmtId="2" fontId="19" fillId="0" borderId="40" xfId="0" applyNumberFormat="1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 wrapText="1"/>
    </xf>
    <xf numFmtId="0" fontId="19" fillId="0" borderId="40" xfId="0" applyFont="1" applyBorder="1" applyAlignment="1">
      <alignment horizontal="left" vertical="center" wrapText="1"/>
    </xf>
    <xf numFmtId="2" fontId="19" fillId="0" borderId="40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center" vertical="center" wrapText="1"/>
    </xf>
    <xf numFmtId="2" fontId="19" fillId="0" borderId="43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2" fontId="19" fillId="0" borderId="45" xfId="0" applyNumberFormat="1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47" xfId="52" applyFont="1" applyBorder="1" applyAlignment="1">
      <alignment horizontal="center"/>
      <protection/>
    </xf>
    <xf numFmtId="0" fontId="8" fillId="0" borderId="0" xfId="52" applyFont="1">
      <alignment/>
      <protection/>
    </xf>
    <xf numFmtId="14" fontId="8" fillId="0" borderId="11" xfId="52" applyNumberFormat="1" applyFont="1" applyBorder="1" applyAlignment="1">
      <alignment horizontal="center" vertical="center" wrapText="1"/>
      <protection/>
    </xf>
    <xf numFmtId="14" fontId="13" fillId="0" borderId="12" xfId="52" applyNumberFormat="1" applyFont="1" applyBorder="1" applyAlignment="1">
      <alignment horizontal="center" vertical="center"/>
      <protection/>
    </xf>
    <xf numFmtId="0" fontId="13" fillId="0" borderId="48" xfId="52" applyFont="1" applyBorder="1" applyAlignment="1">
      <alignment horizontal="center"/>
      <protection/>
    </xf>
    <xf numFmtId="14" fontId="13" fillId="0" borderId="14" xfId="52" applyNumberFormat="1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/>
      <protection/>
    </xf>
    <xf numFmtId="14" fontId="13" fillId="0" borderId="16" xfId="52" applyNumberFormat="1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/>
      <protection/>
    </xf>
    <xf numFmtId="0" fontId="13" fillId="0" borderId="49" xfId="52" applyFont="1" applyBorder="1" applyAlignment="1">
      <alignment horizontal="center"/>
      <protection/>
    </xf>
    <xf numFmtId="0" fontId="8" fillId="0" borderId="34" xfId="52" applyFont="1" applyBorder="1">
      <alignment/>
      <protection/>
    </xf>
    <xf numFmtId="0" fontId="8" fillId="0" borderId="35" xfId="52" applyFont="1" applyBorder="1">
      <alignment/>
      <protection/>
    </xf>
    <xf numFmtId="0" fontId="8" fillId="0" borderId="36" xfId="52" applyFont="1" applyBorder="1" applyAlignment="1">
      <alignment horizontal="center"/>
      <protection/>
    </xf>
    <xf numFmtId="1" fontId="8" fillId="0" borderId="29" xfId="52" applyNumberFormat="1" applyFont="1" applyBorder="1" applyAlignment="1">
      <alignment horizontal="center"/>
      <protection/>
    </xf>
    <xf numFmtId="1" fontId="8" fillId="0" borderId="18" xfId="52" applyNumberFormat="1" applyFont="1" applyBorder="1" applyAlignment="1">
      <alignment horizontal="center"/>
      <protection/>
    </xf>
    <xf numFmtId="2" fontId="13" fillId="0" borderId="50" xfId="52" applyNumberFormat="1" applyFont="1" applyBorder="1" applyAlignment="1">
      <alignment horizontal="center"/>
      <protection/>
    </xf>
    <xf numFmtId="0" fontId="8" fillId="0" borderId="51" xfId="52" applyFont="1" applyBorder="1">
      <alignment/>
      <protection/>
    </xf>
    <xf numFmtId="0" fontId="8" fillId="0" borderId="20" xfId="52" applyFont="1" applyBorder="1">
      <alignment/>
      <protection/>
    </xf>
    <xf numFmtId="0" fontId="8" fillId="0" borderId="52" xfId="52" applyFont="1" applyBorder="1" applyAlignment="1">
      <alignment horizontal="center"/>
      <protection/>
    </xf>
    <xf numFmtId="1" fontId="8" fillId="0" borderId="19" xfId="52" applyNumberFormat="1" applyFont="1" applyBorder="1" applyAlignment="1">
      <alignment horizontal="center"/>
      <protection/>
    </xf>
    <xf numFmtId="1" fontId="8" fillId="0" borderId="23" xfId="52" applyNumberFormat="1" applyFont="1" applyBorder="1" applyAlignment="1">
      <alignment horizontal="center"/>
      <protection/>
    </xf>
    <xf numFmtId="0" fontId="8" fillId="0" borderId="32" xfId="52" applyFont="1" applyBorder="1" applyAlignment="1">
      <alignment horizontal="right"/>
      <protection/>
    </xf>
    <xf numFmtId="0" fontId="8" fillId="0" borderId="53" xfId="52" applyFont="1" applyBorder="1">
      <alignment/>
      <protection/>
    </xf>
    <xf numFmtId="0" fontId="8" fillId="0" borderId="24" xfId="52" applyFont="1" applyBorder="1">
      <alignment/>
      <protection/>
    </xf>
    <xf numFmtId="0" fontId="8" fillId="0" borderId="50" xfId="52" applyFont="1" applyBorder="1" applyAlignment="1">
      <alignment horizontal="center"/>
      <protection/>
    </xf>
    <xf numFmtId="1" fontId="8" fillId="0" borderId="31" xfId="52" applyNumberFormat="1" applyFont="1" applyBorder="1" applyAlignment="1">
      <alignment horizontal="center"/>
      <protection/>
    </xf>
    <xf numFmtId="0" fontId="8" fillId="0" borderId="32" xfId="52" applyFont="1" applyBorder="1" applyAlignment="1">
      <alignment horizontal="right"/>
      <protection/>
    </xf>
    <xf numFmtId="0" fontId="16" fillId="0" borderId="32" xfId="52" applyFont="1" applyBorder="1" applyAlignment="1">
      <alignment horizontal="right"/>
      <protection/>
    </xf>
    <xf numFmtId="0" fontId="8" fillId="0" borderId="37" xfId="52" applyFont="1" applyBorder="1">
      <alignment/>
      <protection/>
    </xf>
    <xf numFmtId="0" fontId="8" fillId="0" borderId="38" xfId="52" applyFont="1" applyBorder="1">
      <alignment/>
      <protection/>
    </xf>
    <xf numFmtId="0" fontId="8" fillId="0" borderId="39" xfId="52" applyFont="1" applyBorder="1" applyAlignment="1">
      <alignment horizontal="center"/>
      <protection/>
    </xf>
    <xf numFmtId="1" fontId="8" fillId="0" borderId="54" xfId="52" applyNumberFormat="1" applyFont="1" applyBorder="1" applyAlignment="1">
      <alignment horizontal="center"/>
      <protection/>
    </xf>
    <xf numFmtId="1" fontId="8" fillId="0" borderId="55" xfId="52" applyNumberFormat="1" applyFont="1" applyBorder="1" applyAlignment="1">
      <alignment horizontal="center"/>
      <protection/>
    </xf>
    <xf numFmtId="2" fontId="13" fillId="0" borderId="39" xfId="52" applyNumberFormat="1" applyFont="1" applyBorder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57" fillId="0" borderId="0" xfId="0" applyFont="1" applyAlignment="1">
      <alignment/>
    </xf>
    <xf numFmtId="0" fontId="8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center" vertical="top" wrapText="1"/>
      <protection/>
    </xf>
    <xf numFmtId="0" fontId="5" fillId="0" borderId="25" xfId="52" applyFont="1" applyBorder="1" applyAlignment="1">
      <alignment horizontal="center" vertical="top" wrapText="1"/>
      <protection/>
    </xf>
    <xf numFmtId="0" fontId="5" fillId="0" borderId="18" xfId="52" applyFont="1" applyBorder="1" applyAlignment="1">
      <alignment horizontal="center" vertical="top" wrapText="1"/>
      <protection/>
    </xf>
    <xf numFmtId="0" fontId="5" fillId="0" borderId="32" xfId="52" applyFont="1" applyBorder="1" applyAlignment="1">
      <alignment vertical="top" wrapText="1"/>
      <protection/>
    </xf>
    <xf numFmtId="0" fontId="5" fillId="0" borderId="24" xfId="52" applyFont="1" applyBorder="1" applyAlignment="1">
      <alignment horizontal="center" vertical="top" wrapText="1"/>
      <protection/>
    </xf>
    <xf numFmtId="0" fontId="8" fillId="0" borderId="28" xfId="52" applyFont="1" applyBorder="1" applyAlignment="1">
      <alignment horizontal="right" vertical="top" wrapText="1"/>
      <protection/>
    </xf>
    <xf numFmtId="0" fontId="8" fillId="0" borderId="29" xfId="52" applyFont="1" applyBorder="1" applyAlignment="1">
      <alignment horizontal="right" vertical="top" wrapText="1"/>
      <protection/>
    </xf>
    <xf numFmtId="0" fontId="5" fillId="0" borderId="26" xfId="52" applyFont="1" applyBorder="1" applyAlignment="1">
      <alignment horizontal="center" vertical="top" wrapText="1"/>
      <protection/>
    </xf>
    <xf numFmtId="0" fontId="5" fillId="0" borderId="20" xfId="52" applyFont="1" applyBorder="1" applyAlignment="1">
      <alignment horizontal="center" vertical="top" wrapText="1"/>
      <protection/>
    </xf>
    <xf numFmtId="0" fontId="5" fillId="0" borderId="20" xfId="52" applyFont="1" applyBorder="1" applyAlignment="1">
      <alignment vertical="top" wrapText="1"/>
      <protection/>
    </xf>
    <xf numFmtId="0" fontId="5" fillId="0" borderId="24" xfId="52" applyFont="1" applyBorder="1" applyAlignment="1">
      <alignment vertical="top" wrapText="1"/>
      <protection/>
    </xf>
    <xf numFmtId="0" fontId="5" fillId="0" borderId="18" xfId="52" applyFont="1" applyBorder="1" applyAlignment="1">
      <alignment vertical="top" wrapText="1"/>
      <protection/>
    </xf>
    <xf numFmtId="0" fontId="5" fillId="0" borderId="23" xfId="52" applyFont="1" applyBorder="1" applyAlignment="1">
      <alignment vertical="top" wrapText="1"/>
      <protection/>
    </xf>
    <xf numFmtId="0" fontId="10" fillId="0" borderId="29" xfId="52" applyFont="1" applyBorder="1" applyAlignment="1">
      <alignment horizontal="right" vertical="top" wrapText="1"/>
      <protection/>
    </xf>
    <xf numFmtId="0" fontId="10" fillId="0" borderId="32" xfId="52" applyFont="1" applyBorder="1" applyAlignment="1">
      <alignment horizontal="right" vertical="top" wrapText="1"/>
      <protection/>
    </xf>
    <xf numFmtId="0" fontId="10" fillId="0" borderId="24" xfId="52" applyFont="1" applyBorder="1" applyAlignment="1">
      <alignment horizontal="right" vertical="top" wrapText="1"/>
      <protection/>
    </xf>
    <xf numFmtId="0" fontId="5" fillId="0" borderId="23" xfId="52" applyFont="1" applyBorder="1" applyAlignment="1">
      <alignment horizontal="center" vertical="top" wrapText="1"/>
      <protection/>
    </xf>
    <xf numFmtId="0" fontId="5" fillId="0" borderId="24" xfId="52" applyFont="1" applyBorder="1" applyAlignment="1">
      <alignment horizontal="center" vertical="top" wrapText="1"/>
      <protection/>
    </xf>
    <xf numFmtId="0" fontId="5" fillId="0" borderId="26" xfId="52" applyFont="1" applyBorder="1" applyAlignment="1">
      <alignment horizontal="center" vertical="top" wrapText="1"/>
      <protection/>
    </xf>
    <xf numFmtId="0" fontId="5" fillId="0" borderId="20" xfId="52" applyFont="1" applyBorder="1" applyAlignment="1">
      <alignment horizontal="center" vertical="top" wrapText="1"/>
      <protection/>
    </xf>
    <xf numFmtId="0" fontId="5" fillId="0" borderId="27" xfId="52" applyFont="1" applyBorder="1" applyAlignment="1">
      <alignment horizontal="center"/>
      <protection/>
    </xf>
    <xf numFmtId="0" fontId="58" fillId="0" borderId="27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3" fillId="0" borderId="11" xfId="52" applyFont="1" applyBorder="1" applyAlignment="1">
      <alignment horizontal="center" vertical="center" wrapText="1"/>
      <protection/>
    </xf>
    <xf numFmtId="0" fontId="57" fillId="0" borderId="1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54;&#1050;&#1059;&#1052;&#1045;&#1053;&#1058;&#1067;%20&#1063;&#1040;&#1058;\&#1050;&#1072;&#1083;&#1100;&#1082;&#1091;&#1083;&#1103;&#1094;&#1080;&#1080;\&#1082;&#1072;&#1083;&#1100;&#1082;&#1091;&#1083;&#1103;&#1094;&#1080;&#1080;%20&#1088;&#1072;&#1079;&#1085;&#1099;&#1077;+%20&#1053;&#1054;&#1042;&#1067;&#1045;%20&#1056;&#1048;&#1058;&#1059;&#1040;&#1051;&#1068;&#1053;&#1067;&#104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54;&#1050;&#1059;&#1052;&#1045;&#1053;&#1058;&#1067;%20&#1063;&#1040;&#1058;\&#1050;&#1072;&#1083;&#1100;&#1082;&#1091;&#1083;&#1103;&#1094;&#1080;&#1080;\&#1082;&#1072;&#1083;&#1100;&#1082;&#1091;&#1083;&#1103;&#1094;&#1080;&#1080;%20&#1088;&#1080;&#1090;&#1091;&#1072;&#1083;&#1100;&#1085;&#1099;&#1077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ловка древесины"/>
      <sheetName val="посадка деревьев"/>
      <sheetName val="самосвалы без топлива"/>
      <sheetName val="уход за могилой одинарная"/>
      <sheetName val="уход за могилой двойное"/>
      <sheetName val="уход за могилой тройное"/>
      <sheetName val="ремонт ограждения балкона"/>
      <sheetName val="установка элементов нагробий"/>
      <sheetName val="демонтаж элементов надгробий"/>
      <sheetName val="установка метал ограды"/>
      <sheetName val="демонтаж ограды"/>
      <sheetName val="стоимость"/>
    </sheetNames>
    <sheetDataSet>
      <sheetData sheetId="3">
        <row r="34">
          <cell r="E34">
            <v>15.449650708897321</v>
          </cell>
        </row>
      </sheetData>
      <sheetData sheetId="4">
        <row r="34">
          <cell r="E34">
            <v>20.34361390219805</v>
          </cell>
        </row>
      </sheetData>
      <sheetData sheetId="5">
        <row r="34">
          <cell r="E34">
            <v>27.714723118543237</v>
          </cell>
        </row>
      </sheetData>
      <sheetData sheetId="7">
        <row r="34">
          <cell r="E34">
            <v>126.77772285831183</v>
          </cell>
        </row>
      </sheetData>
      <sheetData sheetId="8">
        <row r="34">
          <cell r="E34">
            <v>103.00883068440044</v>
          </cell>
        </row>
      </sheetData>
      <sheetData sheetId="9">
        <row r="34">
          <cell r="E34">
            <v>26.862245126845554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копка могилы лето"/>
      <sheetName val="прейскурант"/>
      <sheetName val="калькуляция перевозка тел"/>
      <sheetName val="калькуляция доставка"/>
      <sheetName val="калькуляция гроб без обивки"/>
      <sheetName val="калькуляция гроб с обивкой"/>
      <sheetName val="калькуляция крест"/>
      <sheetName val="калькуляция уборка"/>
      <sheetName val="калькуляция гроб от машинык мог"/>
      <sheetName val="калькуляция копка могилы зима"/>
      <sheetName val="Лист2"/>
      <sheetName val="Лист3"/>
    </sheetNames>
    <sheetDataSet>
      <sheetData sheetId="0">
        <row r="21">
          <cell r="E21">
            <v>44.549505</v>
          </cell>
        </row>
      </sheetData>
      <sheetData sheetId="2">
        <row r="26">
          <cell r="E26">
            <v>23.301210192000003</v>
          </cell>
        </row>
      </sheetData>
      <sheetData sheetId="3">
        <row r="26">
          <cell r="E26">
            <v>23.301210192000003</v>
          </cell>
        </row>
      </sheetData>
      <sheetData sheetId="4">
        <row r="22">
          <cell r="E22">
            <v>17.255500368</v>
          </cell>
        </row>
      </sheetData>
      <sheetData sheetId="5">
        <row r="23">
          <cell r="E23">
            <v>22.530383124</v>
          </cell>
        </row>
      </sheetData>
      <sheetData sheetId="6">
        <row r="19">
          <cell r="E19">
            <v>7.8187978440000006</v>
          </cell>
          <cell r="F19">
            <v>6.846124428</v>
          </cell>
          <cell r="G19">
            <v>3.4006159044</v>
          </cell>
        </row>
      </sheetData>
      <sheetData sheetId="7">
        <row r="19">
          <cell r="E19">
            <v>6.1344</v>
          </cell>
        </row>
      </sheetData>
      <sheetData sheetId="8">
        <row r="19">
          <cell r="E19">
            <v>6.6240000000000006</v>
          </cell>
        </row>
      </sheetData>
      <sheetData sheetId="9">
        <row r="19">
          <cell r="E19">
            <v>73.05011999999999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34"/>
  <sheetViews>
    <sheetView view="pageBreakPreview" zoomScale="85" zoomScaleNormal="60" zoomScaleSheetLayoutView="85" zoomScalePageLayoutView="0" workbookViewId="0" topLeftCell="A1">
      <selection activeCell="B256" sqref="B256"/>
    </sheetView>
  </sheetViews>
  <sheetFormatPr defaultColWidth="6.8515625" defaultRowHeight="15"/>
  <cols>
    <col min="1" max="1" width="6.28125" style="1" customWidth="1"/>
    <col min="2" max="2" width="108.57421875" style="1" customWidth="1"/>
    <col min="3" max="3" width="24.57421875" style="1" customWidth="1"/>
    <col min="4" max="4" width="18.140625" style="1" hidden="1" customWidth="1"/>
    <col min="5" max="5" width="21.140625" style="1" hidden="1" customWidth="1"/>
    <col min="6" max="6" width="38.28125" style="4" customWidth="1"/>
    <col min="7" max="7" width="1.1484375" style="4" hidden="1" customWidth="1"/>
    <col min="8" max="255" width="9.140625" style="1" customWidth="1"/>
    <col min="256" max="16384" width="6.8515625" style="1" customWidth="1"/>
  </cols>
  <sheetData>
    <row r="1" spans="1:7" ht="43.5" customHeight="1">
      <c r="A1" s="292" t="s">
        <v>279</v>
      </c>
      <c r="B1" s="293"/>
      <c r="C1" s="293"/>
      <c r="D1" s="293"/>
      <c r="E1" s="293"/>
      <c r="F1" s="293"/>
      <c r="G1" s="6"/>
    </row>
    <row r="2" spans="1:7" ht="23.25">
      <c r="A2" s="294" t="s">
        <v>283</v>
      </c>
      <c r="B2" s="293"/>
      <c r="C2" s="293"/>
      <c r="D2" s="293"/>
      <c r="E2" s="293"/>
      <c r="F2" s="293"/>
      <c r="G2" s="9"/>
    </row>
    <row r="3" spans="1:6" ht="27.75" hidden="1">
      <c r="A3" s="7"/>
      <c r="B3" s="10"/>
      <c r="C3" s="7"/>
      <c r="D3" s="7"/>
      <c r="E3" s="7"/>
      <c r="F3" s="8"/>
    </row>
    <row r="4" spans="1:6" ht="27.75" hidden="1">
      <c r="A4" s="7"/>
      <c r="B4" s="10"/>
      <c r="C4" s="7"/>
      <c r="D4" s="7"/>
      <c r="E4" s="7" t="s">
        <v>2</v>
      </c>
      <c r="F4" s="8"/>
    </row>
    <row r="5" spans="1:7" ht="26.25" hidden="1">
      <c r="A5" s="7"/>
      <c r="B5" s="11" t="s">
        <v>3</v>
      </c>
      <c r="C5" s="12"/>
      <c r="D5" s="12"/>
      <c r="E5" s="7">
        <v>1.12</v>
      </c>
      <c r="F5" s="8"/>
      <c r="G5" s="13"/>
    </row>
    <row r="6" spans="1:7" ht="25.5" hidden="1">
      <c r="A6" s="14" t="s">
        <v>4</v>
      </c>
      <c r="B6" s="15" t="s">
        <v>5</v>
      </c>
      <c r="C6" s="16" t="s">
        <v>6</v>
      </c>
      <c r="D6" s="15"/>
      <c r="E6" s="17" t="s">
        <v>7</v>
      </c>
      <c r="F6" s="16" t="s">
        <v>7</v>
      </c>
      <c r="G6" s="18" t="s">
        <v>8</v>
      </c>
    </row>
    <row r="7" spans="1:7" ht="26.25" hidden="1">
      <c r="A7" s="19" t="s">
        <v>9</v>
      </c>
      <c r="B7" s="20"/>
      <c r="C7" s="21" t="s">
        <v>10</v>
      </c>
      <c r="D7" s="22" t="s">
        <v>11</v>
      </c>
      <c r="E7" s="23" t="s">
        <v>12</v>
      </c>
      <c r="F7" s="21" t="s">
        <v>13</v>
      </c>
      <c r="G7" s="24" t="s">
        <v>14</v>
      </c>
    </row>
    <row r="8" spans="1:7" ht="25.5" hidden="1">
      <c r="A8" s="19"/>
      <c r="B8" s="20"/>
      <c r="C8" s="21"/>
      <c r="D8" s="25"/>
      <c r="E8" s="26" t="s">
        <v>15</v>
      </c>
      <c r="F8" s="21" t="s">
        <v>16</v>
      </c>
      <c r="G8" s="24" t="s">
        <v>17</v>
      </c>
    </row>
    <row r="9" spans="1:7" ht="25.5" hidden="1">
      <c r="A9" s="19"/>
      <c r="B9" s="20"/>
      <c r="C9" s="21"/>
      <c r="D9" s="25"/>
      <c r="E9" s="26"/>
      <c r="F9" s="21" t="s">
        <v>18</v>
      </c>
      <c r="G9" s="24"/>
    </row>
    <row r="10" spans="1:7" ht="26.25" hidden="1" thickBot="1">
      <c r="A10" s="27"/>
      <c r="B10" s="28"/>
      <c r="C10" s="29"/>
      <c r="D10" s="30"/>
      <c r="E10" s="31"/>
      <c r="F10" s="29" t="s">
        <v>19</v>
      </c>
      <c r="G10" s="32"/>
    </row>
    <row r="11" spans="1:7" ht="26.25" hidden="1">
      <c r="A11" s="33"/>
      <c r="B11" s="34" t="s">
        <v>20</v>
      </c>
      <c r="C11" s="35"/>
      <c r="D11" s="35"/>
      <c r="E11" s="36"/>
      <c r="F11" s="33"/>
      <c r="G11" s="37"/>
    </row>
    <row r="12" spans="1:7" ht="26.25" hidden="1">
      <c r="A12" s="38">
        <v>1</v>
      </c>
      <c r="B12" s="38" t="s">
        <v>21</v>
      </c>
      <c r="C12" s="39" t="s">
        <v>22</v>
      </c>
      <c r="D12" s="40">
        <v>30240</v>
      </c>
      <c r="E12" s="41">
        <f>D12*$E$5</f>
        <v>33868.8</v>
      </c>
      <c r="F12" s="42" t="e">
        <f>#REF!/10000</f>
        <v>#REF!</v>
      </c>
      <c r="G12" s="43">
        <v>0.56</v>
      </c>
    </row>
    <row r="13" spans="1:7" ht="26.25" hidden="1">
      <c r="A13" s="44">
        <v>2</v>
      </c>
      <c r="B13" s="44" t="s">
        <v>23</v>
      </c>
      <c r="C13" s="45" t="s">
        <v>22</v>
      </c>
      <c r="D13" s="46">
        <v>36288</v>
      </c>
      <c r="E13" s="41">
        <f aca="true" t="shared" si="0" ref="E13:E66">D13*$E$5</f>
        <v>40642.560000000005</v>
      </c>
      <c r="F13" s="42" t="e">
        <f>#REF!/10000</f>
        <v>#REF!</v>
      </c>
      <c r="G13" s="43">
        <v>0.61</v>
      </c>
    </row>
    <row r="14" spans="1:7" ht="26.25" hidden="1">
      <c r="A14" s="47">
        <v>3</v>
      </c>
      <c r="B14" s="44" t="s">
        <v>24</v>
      </c>
      <c r="C14" s="48" t="s">
        <v>22</v>
      </c>
      <c r="D14" s="46">
        <v>45723</v>
      </c>
      <c r="E14" s="49">
        <f t="shared" si="0"/>
        <v>51209.76</v>
      </c>
      <c r="F14" s="50" t="e">
        <f>#REF!/10000</f>
        <v>#REF!</v>
      </c>
      <c r="G14" s="51">
        <v>1.25</v>
      </c>
    </row>
    <row r="15" spans="1:7" ht="26.25" hidden="1">
      <c r="A15" s="47">
        <v>4</v>
      </c>
      <c r="B15" s="52" t="s">
        <v>25</v>
      </c>
      <c r="C15" s="47"/>
      <c r="D15" s="53"/>
      <c r="E15" s="49"/>
      <c r="F15" s="54"/>
      <c r="G15" s="55"/>
    </row>
    <row r="16" spans="1:7" ht="26.25" hidden="1">
      <c r="A16" s="56"/>
      <c r="B16" s="57" t="s">
        <v>26</v>
      </c>
      <c r="C16" s="58" t="s">
        <v>22</v>
      </c>
      <c r="D16" s="40">
        <v>42336</v>
      </c>
      <c r="E16" s="59">
        <f t="shared" si="0"/>
        <v>47416.32000000001</v>
      </c>
      <c r="F16" s="60" t="e">
        <f>#REF!/10000</f>
        <v>#REF!</v>
      </c>
      <c r="G16" s="61">
        <v>1.14</v>
      </c>
    </row>
    <row r="17" spans="1:7" ht="26.25" hidden="1">
      <c r="A17" s="56">
        <v>5</v>
      </c>
      <c r="B17" s="56" t="s">
        <v>27</v>
      </c>
      <c r="C17" s="39" t="s">
        <v>22</v>
      </c>
      <c r="D17" s="45">
        <v>24434</v>
      </c>
      <c r="E17" s="59">
        <f t="shared" si="0"/>
        <v>27366.08</v>
      </c>
      <c r="F17" s="62" t="e">
        <f>#REF!/10000</f>
        <v>#REF!</v>
      </c>
      <c r="G17" s="63">
        <v>0.62</v>
      </c>
    </row>
    <row r="18" spans="1:7" ht="26.25" hidden="1">
      <c r="A18" s="44">
        <v>6</v>
      </c>
      <c r="B18" s="44" t="s">
        <v>28</v>
      </c>
      <c r="C18" s="45" t="s">
        <v>29</v>
      </c>
      <c r="D18" s="45">
        <v>34595</v>
      </c>
      <c r="E18" s="41">
        <f t="shared" si="0"/>
        <v>38746.4</v>
      </c>
      <c r="F18" s="42" t="e">
        <f>#REF!/10000</f>
        <v>#REF!</v>
      </c>
      <c r="G18" s="43">
        <v>0.82</v>
      </c>
    </row>
    <row r="19" spans="1:7" ht="26.25" hidden="1">
      <c r="A19" s="47">
        <v>7</v>
      </c>
      <c r="B19" s="47" t="s">
        <v>30</v>
      </c>
      <c r="C19" s="45" t="s">
        <v>29</v>
      </c>
      <c r="D19" s="46">
        <v>22378</v>
      </c>
      <c r="E19" s="49">
        <f t="shared" si="0"/>
        <v>25063.36</v>
      </c>
      <c r="F19" s="50" t="e">
        <f>#REF!/10000</f>
        <v>#REF!</v>
      </c>
      <c r="G19" s="51">
        <v>0.32</v>
      </c>
    </row>
    <row r="20" spans="1:7" ht="26.25" hidden="1">
      <c r="A20" s="47">
        <v>8</v>
      </c>
      <c r="B20" s="64" t="s">
        <v>31</v>
      </c>
      <c r="C20" s="48"/>
      <c r="D20" s="45"/>
      <c r="E20" s="49"/>
      <c r="F20" s="54"/>
      <c r="G20" s="55"/>
    </row>
    <row r="21" spans="1:7" ht="26.25" hidden="1">
      <c r="A21" s="56"/>
      <c r="B21" s="65" t="s">
        <v>32</v>
      </c>
      <c r="C21" s="58" t="s">
        <v>33</v>
      </c>
      <c r="D21" s="40">
        <v>25644</v>
      </c>
      <c r="E21" s="59">
        <f t="shared" si="0"/>
        <v>28721.280000000002</v>
      </c>
      <c r="F21" s="60" t="e">
        <f>#REF!/10000</f>
        <v>#REF!</v>
      </c>
      <c r="G21" s="61">
        <v>0.5</v>
      </c>
    </row>
    <row r="22" spans="1:7" ht="26.25" hidden="1">
      <c r="A22" s="56">
        <v>9</v>
      </c>
      <c r="B22" s="56" t="s">
        <v>34</v>
      </c>
      <c r="C22" s="39" t="s">
        <v>33</v>
      </c>
      <c r="D22" s="45">
        <v>24676</v>
      </c>
      <c r="E22" s="59">
        <f t="shared" si="0"/>
        <v>27637.120000000003</v>
      </c>
      <c r="F22" s="62" t="e">
        <f>#REF!/10000</f>
        <v>#REF!</v>
      </c>
      <c r="G22" s="63">
        <v>0.5</v>
      </c>
    </row>
    <row r="23" spans="1:7" ht="26.25" customHeight="1" hidden="1">
      <c r="A23" s="47">
        <v>10</v>
      </c>
      <c r="B23" s="47" t="s">
        <v>35</v>
      </c>
      <c r="C23" s="45" t="s">
        <v>36</v>
      </c>
      <c r="D23" s="46">
        <v>18386</v>
      </c>
      <c r="E23" s="41">
        <f t="shared" si="0"/>
        <v>20592.320000000003</v>
      </c>
      <c r="F23" s="42" t="e">
        <f>#REF!/10000</f>
        <v>#REF!</v>
      </c>
      <c r="G23" s="43">
        <v>0.38</v>
      </c>
    </row>
    <row r="24" spans="1:7" ht="47.25" customHeight="1" hidden="1">
      <c r="A24" s="44">
        <v>11</v>
      </c>
      <c r="B24" s="66" t="s">
        <v>37</v>
      </c>
      <c r="C24" s="67" t="s">
        <v>22</v>
      </c>
      <c r="D24" s="46">
        <v>48989</v>
      </c>
      <c r="E24" s="41">
        <f t="shared" si="0"/>
        <v>54867.68000000001</v>
      </c>
      <c r="F24" s="42" t="e">
        <f>#REF!/10000</f>
        <v>#REF!</v>
      </c>
      <c r="G24" s="68">
        <v>1.37</v>
      </c>
    </row>
    <row r="25" spans="1:7" ht="42.75" customHeight="1" hidden="1">
      <c r="A25" s="38">
        <v>12</v>
      </c>
      <c r="B25" s="66" t="s">
        <v>38</v>
      </c>
      <c r="C25" s="39" t="s">
        <v>22</v>
      </c>
      <c r="D25" s="46">
        <v>68463</v>
      </c>
      <c r="E25" s="41">
        <f t="shared" si="0"/>
        <v>76678.56000000001</v>
      </c>
      <c r="F25" s="42" t="e">
        <f>#REF!/10000</f>
        <v>#REF!</v>
      </c>
      <c r="G25" s="68">
        <v>1.89</v>
      </c>
    </row>
    <row r="26" spans="1:7" ht="26.25" hidden="1">
      <c r="A26" s="47">
        <v>13</v>
      </c>
      <c r="B26" s="53" t="s">
        <v>39</v>
      </c>
      <c r="C26" s="67" t="s">
        <v>40</v>
      </c>
      <c r="D26" s="46">
        <v>91446</v>
      </c>
      <c r="E26" s="41">
        <f t="shared" si="0"/>
        <v>102419.52</v>
      </c>
      <c r="F26" s="42" t="e">
        <f>#REF!/10000</f>
        <v>#REF!</v>
      </c>
      <c r="G26" s="43">
        <v>2</v>
      </c>
    </row>
    <row r="27" spans="1:7" ht="26.25" hidden="1">
      <c r="A27" s="47">
        <v>14</v>
      </c>
      <c r="B27" s="44" t="s">
        <v>41</v>
      </c>
      <c r="C27" s="67" t="s">
        <v>40</v>
      </c>
      <c r="D27" s="46">
        <v>88664</v>
      </c>
      <c r="E27" s="41">
        <f t="shared" si="0"/>
        <v>99303.68000000001</v>
      </c>
      <c r="F27" s="42" t="e">
        <f>#REF!/10000</f>
        <v>#REF!</v>
      </c>
      <c r="G27" s="43">
        <v>2.1</v>
      </c>
    </row>
    <row r="28" spans="1:7" ht="26.25" hidden="1">
      <c r="A28" s="38">
        <v>15</v>
      </c>
      <c r="B28" s="38" t="s">
        <v>42</v>
      </c>
      <c r="C28" s="67" t="s">
        <v>40</v>
      </c>
      <c r="D28" s="46">
        <v>188335</v>
      </c>
      <c r="E28" s="41">
        <f t="shared" si="0"/>
        <v>210935.2</v>
      </c>
      <c r="F28" s="42" t="e">
        <f>#REF!/10000</f>
        <v>#REF!</v>
      </c>
      <c r="G28" s="43">
        <v>5.03</v>
      </c>
    </row>
    <row r="29" spans="1:7" ht="26.25" hidden="1">
      <c r="A29" s="44">
        <v>16</v>
      </c>
      <c r="B29" s="44" t="s">
        <v>43</v>
      </c>
      <c r="C29" s="67" t="s">
        <v>44</v>
      </c>
      <c r="D29" s="46">
        <v>39070</v>
      </c>
      <c r="E29" s="41">
        <f t="shared" si="0"/>
        <v>43758.4</v>
      </c>
      <c r="F29" s="42" t="e">
        <f>#REF!/10000</f>
        <v>#REF!</v>
      </c>
      <c r="G29" s="43">
        <v>0.8</v>
      </c>
    </row>
    <row r="30" spans="1:7" ht="26.25" hidden="1">
      <c r="A30" s="44">
        <v>17</v>
      </c>
      <c r="B30" s="47" t="s">
        <v>45</v>
      </c>
      <c r="C30" s="48" t="s">
        <v>44</v>
      </c>
      <c r="D30" s="45">
        <v>41489</v>
      </c>
      <c r="E30" s="41">
        <f t="shared" si="0"/>
        <v>46467.68000000001</v>
      </c>
      <c r="F30" s="42" t="e">
        <f>#REF!/10000</f>
        <v>#REF!</v>
      </c>
      <c r="G30" s="43">
        <v>0.72</v>
      </c>
    </row>
    <row r="31" spans="1:7" ht="26.25" customHeight="1" hidden="1">
      <c r="A31" s="69">
        <v>18</v>
      </c>
      <c r="B31" s="70" t="s">
        <v>46</v>
      </c>
      <c r="C31" s="71" t="s">
        <v>47</v>
      </c>
      <c r="D31" s="72">
        <v>65560</v>
      </c>
      <c r="E31" s="41">
        <f t="shared" si="0"/>
        <v>73427.20000000001</v>
      </c>
      <c r="F31" s="42" t="e">
        <f>#REF!/10000</f>
        <v>#REF!</v>
      </c>
      <c r="G31" s="73">
        <v>1.8</v>
      </c>
    </row>
    <row r="32" spans="1:7" ht="27.75" customHeight="1" hidden="1">
      <c r="A32" s="53">
        <v>19</v>
      </c>
      <c r="B32" s="74" t="s">
        <v>48</v>
      </c>
      <c r="C32" s="71" t="s">
        <v>47</v>
      </c>
      <c r="D32" s="75">
        <v>55037</v>
      </c>
      <c r="E32" s="49">
        <f t="shared" si="0"/>
        <v>61641.44</v>
      </c>
      <c r="F32" s="50" t="e">
        <f>#REF!/10000</f>
        <v>#REF!</v>
      </c>
      <c r="G32" s="76">
        <v>1.3</v>
      </c>
    </row>
    <row r="33" spans="1:7" ht="25.5" customHeight="1" hidden="1">
      <c r="A33" s="53">
        <v>20</v>
      </c>
      <c r="B33" s="74" t="s">
        <v>49</v>
      </c>
      <c r="C33" s="295" t="s">
        <v>40</v>
      </c>
      <c r="D33" s="296">
        <v>31208</v>
      </c>
      <c r="E33" s="77">
        <f t="shared" si="0"/>
        <v>34952.96000000001</v>
      </c>
      <c r="F33" s="54" t="e">
        <f>#REF!/10000</f>
        <v>#REF!</v>
      </c>
      <c r="G33" s="78">
        <v>0.85</v>
      </c>
    </row>
    <row r="34" spans="1:7" ht="25.5" customHeight="1" hidden="1">
      <c r="A34" s="33"/>
      <c r="B34" s="79" t="s">
        <v>50</v>
      </c>
      <c r="C34" s="295"/>
      <c r="D34" s="297"/>
      <c r="E34" s="80"/>
      <c r="F34" s="60"/>
      <c r="G34" s="81"/>
    </row>
    <row r="35" spans="1:7" ht="26.25" customHeight="1" hidden="1">
      <c r="A35" s="82">
        <v>21</v>
      </c>
      <c r="B35" s="79" t="s">
        <v>51</v>
      </c>
      <c r="C35" s="67" t="s">
        <v>40</v>
      </c>
      <c r="D35" s="83">
        <v>12701</v>
      </c>
      <c r="E35" s="84">
        <f t="shared" si="0"/>
        <v>14225.12</v>
      </c>
      <c r="F35" s="50" t="e">
        <f>#REF!/10000</f>
        <v>#REF!</v>
      </c>
      <c r="G35" s="85">
        <v>0.2</v>
      </c>
    </row>
    <row r="36" spans="1:7" ht="23.25" customHeight="1" hidden="1">
      <c r="A36" s="47">
        <v>22</v>
      </c>
      <c r="B36" s="298" t="s">
        <v>52</v>
      </c>
      <c r="C36" s="299" t="s">
        <v>29</v>
      </c>
      <c r="D36" s="296">
        <v>32780</v>
      </c>
      <c r="E36" s="49">
        <f t="shared" si="0"/>
        <v>36713.600000000006</v>
      </c>
      <c r="F36" s="54" t="e">
        <f>#REF!/10000</f>
        <v>#REF!</v>
      </c>
      <c r="G36" s="300">
        <v>0.88</v>
      </c>
    </row>
    <row r="37" spans="1:7" ht="26.25" hidden="1">
      <c r="A37" s="56"/>
      <c r="B37" s="298"/>
      <c r="C37" s="299"/>
      <c r="D37" s="297"/>
      <c r="E37" s="59"/>
      <c r="F37" s="60"/>
      <c r="G37" s="301"/>
    </row>
    <row r="38" spans="1:7" ht="55.5" customHeight="1" hidden="1">
      <c r="A38" s="33">
        <v>23</v>
      </c>
      <c r="B38" s="70" t="s">
        <v>53</v>
      </c>
      <c r="C38" s="71" t="s">
        <v>47</v>
      </c>
      <c r="D38" s="72">
        <v>20079</v>
      </c>
      <c r="E38" s="59">
        <f t="shared" si="0"/>
        <v>22488.480000000003</v>
      </c>
      <c r="F38" s="62" t="e">
        <f>#REF!/10000</f>
        <v>#REF!</v>
      </c>
      <c r="G38" s="86">
        <v>0.42</v>
      </c>
    </row>
    <row r="39" spans="1:7" ht="28.5" customHeight="1" hidden="1">
      <c r="A39" s="69">
        <v>24</v>
      </c>
      <c r="B39" s="70" t="s">
        <v>54</v>
      </c>
      <c r="C39" s="71" t="s">
        <v>47</v>
      </c>
      <c r="D39" s="72">
        <v>36893</v>
      </c>
      <c r="E39" s="41">
        <f t="shared" si="0"/>
        <v>41320.16</v>
      </c>
      <c r="F39" s="42" t="e">
        <f>#REF!/10000</f>
        <v>#REF!</v>
      </c>
      <c r="G39" s="73">
        <v>0.81</v>
      </c>
    </row>
    <row r="40" spans="1:7" ht="26.25" customHeight="1" hidden="1">
      <c r="A40" s="53">
        <v>25</v>
      </c>
      <c r="B40" s="74" t="s">
        <v>55</v>
      </c>
      <c r="C40" s="87" t="s">
        <v>47</v>
      </c>
      <c r="D40" s="75">
        <v>12096</v>
      </c>
      <c r="E40" s="49">
        <f t="shared" si="0"/>
        <v>13547.52</v>
      </c>
      <c r="F40" s="50" t="e">
        <f>#REF!/10000</f>
        <v>#REF!</v>
      </c>
      <c r="G40" s="76">
        <v>0.33</v>
      </c>
    </row>
    <row r="41" spans="1:7" ht="25.5" customHeight="1" hidden="1">
      <c r="A41" s="53">
        <v>26</v>
      </c>
      <c r="B41" s="74" t="s">
        <v>56</v>
      </c>
      <c r="C41" s="302" t="s">
        <v>40</v>
      </c>
      <c r="D41" s="296">
        <v>133540</v>
      </c>
      <c r="E41" s="49">
        <f t="shared" si="0"/>
        <v>149564.80000000002</v>
      </c>
      <c r="F41" s="54" t="e">
        <f>#REF!/10000</f>
        <v>#REF!</v>
      </c>
      <c r="G41" s="78">
        <v>3.6</v>
      </c>
    </row>
    <row r="42" spans="1:7" ht="27.75" customHeight="1" hidden="1">
      <c r="A42" s="33"/>
      <c r="B42" s="79" t="s">
        <v>57</v>
      </c>
      <c r="C42" s="303"/>
      <c r="D42" s="297"/>
      <c r="E42" s="59"/>
      <c r="F42" s="60"/>
      <c r="G42" s="81"/>
    </row>
    <row r="43" spans="1:7" ht="30" customHeight="1" hidden="1">
      <c r="A43" s="33">
        <v>27</v>
      </c>
      <c r="B43" s="79" t="s">
        <v>58</v>
      </c>
      <c r="C43" s="58" t="s">
        <v>40</v>
      </c>
      <c r="D43" s="83">
        <v>97131</v>
      </c>
      <c r="E43" s="59">
        <f t="shared" si="0"/>
        <v>108786.72000000002</v>
      </c>
      <c r="F43" s="62" t="e">
        <f>#REF!/10000</f>
        <v>#REF!</v>
      </c>
      <c r="G43" s="86">
        <v>2.7</v>
      </c>
    </row>
    <row r="44" spans="1:7" ht="27" customHeight="1" hidden="1">
      <c r="A44" s="69">
        <v>28</v>
      </c>
      <c r="B44" s="70" t="s">
        <v>59</v>
      </c>
      <c r="C44" s="71" t="s">
        <v>60</v>
      </c>
      <c r="D44" s="72">
        <v>24434</v>
      </c>
      <c r="E44" s="41">
        <f t="shared" si="0"/>
        <v>27366.08</v>
      </c>
      <c r="F44" s="42" t="e">
        <f>#REF!/10000</f>
        <v>#REF!</v>
      </c>
      <c r="G44" s="73">
        <v>0.5</v>
      </c>
    </row>
    <row r="45" spans="1:7" ht="26.25" customHeight="1" hidden="1">
      <c r="A45" s="69">
        <v>29</v>
      </c>
      <c r="B45" s="70" t="s">
        <v>61</v>
      </c>
      <c r="C45" s="67" t="s">
        <v>40</v>
      </c>
      <c r="D45" s="72">
        <v>30724</v>
      </c>
      <c r="E45" s="41">
        <f t="shared" si="0"/>
        <v>34410.880000000005</v>
      </c>
      <c r="F45" s="42" t="e">
        <f>#REF!/10000</f>
        <v>#REF!</v>
      </c>
      <c r="G45" s="73">
        <v>0.6</v>
      </c>
    </row>
    <row r="46" spans="1:8" ht="26.25" customHeight="1" hidden="1">
      <c r="A46" s="69" t="s">
        <v>62</v>
      </c>
      <c r="B46" s="70" t="s">
        <v>63</v>
      </c>
      <c r="C46" s="67" t="s">
        <v>40</v>
      </c>
      <c r="D46" s="72">
        <v>121738</v>
      </c>
      <c r="E46" s="41">
        <f t="shared" si="0"/>
        <v>136346.56000000003</v>
      </c>
      <c r="F46" s="42" t="e">
        <f>#REF!/10000</f>
        <v>#REF!</v>
      </c>
      <c r="G46" s="73">
        <v>2.78</v>
      </c>
      <c r="H46" s="1" t="s">
        <v>64</v>
      </c>
    </row>
    <row r="47" spans="1:7" ht="27.75" customHeight="1" hidden="1">
      <c r="A47" s="44">
        <v>30</v>
      </c>
      <c r="B47" s="70" t="s">
        <v>65</v>
      </c>
      <c r="C47" s="67" t="s">
        <v>40</v>
      </c>
      <c r="D47" s="72">
        <v>18749</v>
      </c>
      <c r="E47" s="41">
        <f t="shared" si="0"/>
        <v>20998.88</v>
      </c>
      <c r="F47" s="42" t="e">
        <f>#REF!/10000</f>
        <v>#REF!</v>
      </c>
      <c r="G47" s="73">
        <v>0.3</v>
      </c>
    </row>
    <row r="48" spans="1:7" ht="26.25" customHeight="1" hidden="1">
      <c r="A48" s="44">
        <v>31</v>
      </c>
      <c r="B48" s="70" t="s">
        <v>66</v>
      </c>
      <c r="C48" s="67" t="s">
        <v>40</v>
      </c>
      <c r="D48" s="72">
        <v>143700</v>
      </c>
      <c r="E48" s="41">
        <f t="shared" si="0"/>
        <v>160944.00000000003</v>
      </c>
      <c r="F48" s="42" t="e">
        <f>#REF!/10000</f>
        <v>#REF!</v>
      </c>
      <c r="G48" s="73">
        <v>2.7</v>
      </c>
    </row>
    <row r="49" spans="1:7" ht="24.75" customHeight="1" hidden="1">
      <c r="A49" s="44">
        <v>32</v>
      </c>
      <c r="B49" s="70" t="s">
        <v>67</v>
      </c>
      <c r="C49" s="67" t="s">
        <v>40</v>
      </c>
      <c r="D49" s="72">
        <v>67254</v>
      </c>
      <c r="E49" s="41">
        <f t="shared" si="0"/>
        <v>75324.48000000001</v>
      </c>
      <c r="F49" s="42" t="e">
        <f>#REF!/10000</f>
        <v>#REF!</v>
      </c>
      <c r="G49" s="73">
        <v>1.3</v>
      </c>
    </row>
    <row r="50" spans="1:7" ht="23.25" customHeight="1" hidden="1">
      <c r="A50" s="47">
        <v>33</v>
      </c>
      <c r="B50" s="74" t="s">
        <v>68</v>
      </c>
      <c r="C50" s="48" t="s">
        <v>40</v>
      </c>
      <c r="D50" s="75">
        <v>93744</v>
      </c>
      <c r="E50" s="41">
        <f t="shared" si="0"/>
        <v>104993.28000000001</v>
      </c>
      <c r="F50" s="42" t="e">
        <f>#REF!/10000</f>
        <v>#REF!</v>
      </c>
      <c r="G50" s="73">
        <v>1.8</v>
      </c>
    </row>
    <row r="51" spans="1:7" ht="23.25" customHeight="1" hidden="1">
      <c r="A51" s="44">
        <v>34</v>
      </c>
      <c r="B51" s="70"/>
      <c r="C51" s="67"/>
      <c r="D51" s="72"/>
      <c r="E51" s="41"/>
      <c r="F51" s="42"/>
      <c r="G51" s="73"/>
    </row>
    <row r="52" spans="1:7" ht="23.25" customHeight="1" hidden="1">
      <c r="A52" s="44">
        <v>35</v>
      </c>
      <c r="B52" s="70" t="s">
        <v>69</v>
      </c>
      <c r="C52" s="67" t="s">
        <v>70</v>
      </c>
      <c r="D52" s="72">
        <v>24192</v>
      </c>
      <c r="E52" s="41">
        <f t="shared" si="0"/>
        <v>27095.04</v>
      </c>
      <c r="F52" s="42" t="e">
        <f>#REF!/10000</f>
        <v>#REF!</v>
      </c>
      <c r="G52" s="73">
        <v>0.47</v>
      </c>
    </row>
    <row r="53" spans="1:7" ht="23.25" customHeight="1" hidden="1">
      <c r="A53" s="44">
        <v>36</v>
      </c>
      <c r="B53" s="70" t="s">
        <v>71</v>
      </c>
      <c r="C53" s="67" t="s">
        <v>72</v>
      </c>
      <c r="D53" s="72">
        <v>13668</v>
      </c>
      <c r="E53" s="41">
        <f t="shared" si="0"/>
        <v>15308.160000000002</v>
      </c>
      <c r="F53" s="42" t="e">
        <f>#REF!/10000</f>
        <v>#REF!</v>
      </c>
      <c r="G53" s="73">
        <v>0.15</v>
      </c>
    </row>
    <row r="54" spans="1:7" ht="23.25" customHeight="1" hidden="1">
      <c r="A54" s="44">
        <v>37</v>
      </c>
      <c r="B54" s="70" t="s">
        <v>73</v>
      </c>
      <c r="C54" s="67" t="s">
        <v>72</v>
      </c>
      <c r="D54" s="72">
        <v>15725</v>
      </c>
      <c r="E54" s="41">
        <f t="shared" si="0"/>
        <v>17612</v>
      </c>
      <c r="F54" s="42" t="e">
        <f>#REF!/10000</f>
        <v>#REF!</v>
      </c>
      <c r="G54" s="73">
        <v>0.21</v>
      </c>
    </row>
    <row r="55" spans="1:7" ht="23.25" customHeight="1" hidden="1">
      <c r="A55" s="44">
        <v>38</v>
      </c>
      <c r="B55" s="70" t="s">
        <v>74</v>
      </c>
      <c r="C55" s="67" t="s">
        <v>72</v>
      </c>
      <c r="D55" s="72">
        <v>23345</v>
      </c>
      <c r="E55" s="41">
        <f t="shared" si="0"/>
        <v>26146.4</v>
      </c>
      <c r="F55" s="42" t="e">
        <f>#REF!/10000</f>
        <v>#REF!</v>
      </c>
      <c r="G55" s="73">
        <v>0.33</v>
      </c>
    </row>
    <row r="56" spans="1:7" ht="26.25" customHeight="1" hidden="1">
      <c r="A56" s="44">
        <v>39</v>
      </c>
      <c r="B56" s="70" t="s">
        <v>75</v>
      </c>
      <c r="C56" s="67" t="s">
        <v>76</v>
      </c>
      <c r="D56" s="46">
        <v>27216</v>
      </c>
      <c r="E56" s="41">
        <f t="shared" si="0"/>
        <v>30481.920000000002</v>
      </c>
      <c r="F56" s="42" t="e">
        <f>#REF!/10000</f>
        <v>#REF!</v>
      </c>
      <c r="G56" s="73">
        <v>0.75</v>
      </c>
    </row>
    <row r="57" spans="1:7" ht="23.25" customHeight="1" hidden="1">
      <c r="A57" s="44">
        <v>40</v>
      </c>
      <c r="B57" s="70" t="s">
        <v>77</v>
      </c>
      <c r="C57" s="67" t="s">
        <v>40</v>
      </c>
      <c r="D57" s="46">
        <v>155555</v>
      </c>
      <c r="E57" s="41">
        <f t="shared" si="0"/>
        <v>174221.6</v>
      </c>
      <c r="F57" s="42" t="e">
        <f>#REF!/10000</f>
        <v>#REF!</v>
      </c>
      <c r="G57" s="73">
        <v>3</v>
      </c>
    </row>
    <row r="58" spans="1:7" ht="23.25" customHeight="1" hidden="1">
      <c r="A58" s="44">
        <v>41</v>
      </c>
      <c r="B58" s="70" t="s">
        <v>78</v>
      </c>
      <c r="C58" s="67" t="s">
        <v>40</v>
      </c>
      <c r="D58" s="46">
        <v>155555</v>
      </c>
      <c r="E58" s="41">
        <f t="shared" si="0"/>
        <v>174221.6</v>
      </c>
      <c r="F58" s="42" t="e">
        <f>#REF!/10000</f>
        <v>#REF!</v>
      </c>
      <c r="G58" s="73">
        <v>3</v>
      </c>
    </row>
    <row r="59" spans="1:7" ht="23.25" customHeight="1" hidden="1">
      <c r="A59" s="44">
        <v>42</v>
      </c>
      <c r="B59" s="70" t="s">
        <v>79</v>
      </c>
      <c r="C59" s="67" t="s">
        <v>40</v>
      </c>
      <c r="D59" s="46">
        <v>339535</v>
      </c>
      <c r="E59" s="41">
        <f t="shared" si="0"/>
        <v>380279.2</v>
      </c>
      <c r="F59" s="42" t="e">
        <f>#REF!/10000</f>
        <v>#REF!</v>
      </c>
      <c r="G59" s="73">
        <v>8</v>
      </c>
    </row>
    <row r="60" spans="1:7" ht="23.25" customHeight="1" hidden="1">
      <c r="A60" s="44">
        <v>43</v>
      </c>
      <c r="B60" s="70" t="s">
        <v>80</v>
      </c>
      <c r="C60" s="67" t="s">
        <v>40</v>
      </c>
      <c r="D60" s="46">
        <v>151321</v>
      </c>
      <c r="E60" s="41">
        <f t="shared" si="0"/>
        <v>169479.52000000002</v>
      </c>
      <c r="F60" s="42" t="e">
        <f>#REF!/10000</f>
        <v>#REF!</v>
      </c>
      <c r="G60" s="73">
        <v>3.1</v>
      </c>
    </row>
    <row r="61" spans="1:7" ht="23.25" customHeight="1" hidden="1">
      <c r="A61" s="44">
        <v>44</v>
      </c>
      <c r="B61" s="70" t="s">
        <v>81</v>
      </c>
      <c r="C61" s="67" t="s">
        <v>40</v>
      </c>
      <c r="D61" s="46">
        <v>127492</v>
      </c>
      <c r="E61" s="41">
        <f t="shared" si="0"/>
        <v>142791.04</v>
      </c>
      <c r="F61" s="42" t="e">
        <f>#REF!/10000</f>
        <v>#REF!</v>
      </c>
      <c r="G61" s="73">
        <v>2.8</v>
      </c>
    </row>
    <row r="62" spans="1:7" ht="23.25" customHeight="1" hidden="1">
      <c r="A62" s="44">
        <v>45</v>
      </c>
      <c r="B62" s="70" t="s">
        <v>82</v>
      </c>
      <c r="C62" s="67" t="s">
        <v>40</v>
      </c>
      <c r="D62" s="46">
        <v>157490</v>
      </c>
      <c r="E62" s="41">
        <f t="shared" si="0"/>
        <v>176388.80000000002</v>
      </c>
      <c r="F62" s="42" t="e">
        <f>#REF!/10000</f>
        <v>#REF!</v>
      </c>
      <c r="G62" s="73">
        <v>3.3</v>
      </c>
    </row>
    <row r="63" spans="1:7" ht="23.25" customHeight="1" hidden="1">
      <c r="A63" s="44">
        <v>46</v>
      </c>
      <c r="B63" s="70" t="s">
        <v>83</v>
      </c>
      <c r="C63" s="67" t="s">
        <v>40</v>
      </c>
      <c r="D63" s="67">
        <v>28063</v>
      </c>
      <c r="E63" s="41">
        <f t="shared" si="0"/>
        <v>31430.56</v>
      </c>
      <c r="F63" s="42" t="e">
        <f>#REF!/10000</f>
        <v>#REF!</v>
      </c>
      <c r="G63" s="73">
        <v>0.54</v>
      </c>
    </row>
    <row r="64" spans="1:7" ht="23.25" customHeight="1" hidden="1">
      <c r="A64" s="44">
        <v>47</v>
      </c>
      <c r="B64" s="70" t="s">
        <v>84</v>
      </c>
      <c r="C64" s="67" t="s">
        <v>70</v>
      </c>
      <c r="D64" s="67">
        <v>1064</v>
      </c>
      <c r="E64" s="41">
        <f t="shared" si="0"/>
        <v>1191.68</v>
      </c>
      <c r="F64" s="42" t="e">
        <f>#REF!/10000</f>
        <v>#REF!</v>
      </c>
      <c r="G64" s="73">
        <v>0.02</v>
      </c>
    </row>
    <row r="65" spans="1:7" ht="23.25" customHeight="1" hidden="1">
      <c r="A65" s="44">
        <v>48</v>
      </c>
      <c r="B65" s="70" t="s">
        <v>85</v>
      </c>
      <c r="C65" s="67" t="s">
        <v>40</v>
      </c>
      <c r="D65" s="67">
        <v>6758</v>
      </c>
      <c r="E65" s="88">
        <f t="shared" si="0"/>
        <v>7568.960000000001</v>
      </c>
      <c r="F65" s="42" t="e">
        <f>#REF!/10000</f>
        <v>#REF!</v>
      </c>
      <c r="G65" s="73">
        <v>0.1</v>
      </c>
    </row>
    <row r="66" spans="1:7" ht="23.25" customHeight="1" hidden="1">
      <c r="A66" s="44">
        <v>49</v>
      </c>
      <c r="B66" s="70" t="s">
        <v>86</v>
      </c>
      <c r="C66" s="67" t="s">
        <v>87</v>
      </c>
      <c r="D66" s="67">
        <v>8189</v>
      </c>
      <c r="E66" s="88">
        <f t="shared" si="0"/>
        <v>9171.68</v>
      </c>
      <c r="F66" s="42" t="e">
        <f>#REF!/10000</f>
        <v>#REF!</v>
      </c>
      <c r="G66" s="73">
        <v>0.05</v>
      </c>
    </row>
    <row r="67" spans="1:7" ht="23.25" customHeight="1" hidden="1">
      <c r="A67" s="8"/>
      <c r="B67" s="89"/>
      <c r="C67" s="90">
        <v>2</v>
      </c>
      <c r="D67" s="90"/>
      <c r="E67" s="7"/>
      <c r="F67" s="8"/>
      <c r="G67" s="91"/>
    </row>
    <row r="68" spans="1:7" ht="23.25" customHeight="1" hidden="1" thickBot="1">
      <c r="A68" s="7"/>
      <c r="B68" s="92" t="s">
        <v>88</v>
      </c>
      <c r="C68" s="93" t="str">
        <f>B5</f>
        <v>с 01. 11. 2016г.</v>
      </c>
      <c r="D68" s="92"/>
      <c r="E68" s="92"/>
      <c r="F68" s="8"/>
      <c r="G68" s="94"/>
    </row>
    <row r="69" spans="1:7" ht="23.25" customHeight="1" hidden="1">
      <c r="A69" s="95" t="s">
        <v>4</v>
      </c>
      <c r="B69" s="96" t="s">
        <v>89</v>
      </c>
      <c r="C69" s="97" t="s">
        <v>90</v>
      </c>
      <c r="D69" s="96"/>
      <c r="E69" s="17" t="s">
        <v>7</v>
      </c>
      <c r="F69" s="15" t="s">
        <v>7</v>
      </c>
      <c r="G69" s="98" t="s">
        <v>8</v>
      </c>
    </row>
    <row r="70" spans="1:7" ht="23.25" customHeight="1" hidden="1">
      <c r="A70" s="99" t="s">
        <v>9</v>
      </c>
      <c r="B70" s="100" t="s">
        <v>91</v>
      </c>
      <c r="C70" s="92" t="s">
        <v>92</v>
      </c>
      <c r="D70" s="22" t="s">
        <v>11</v>
      </c>
      <c r="E70" s="23" t="s">
        <v>12</v>
      </c>
      <c r="F70" s="25" t="s">
        <v>13</v>
      </c>
      <c r="G70" s="101" t="s">
        <v>14</v>
      </c>
    </row>
    <row r="71" spans="1:7" ht="23.25" customHeight="1" hidden="1">
      <c r="A71" s="99"/>
      <c r="B71" s="102"/>
      <c r="C71" s="92"/>
      <c r="D71" s="100"/>
      <c r="E71" s="26" t="s">
        <v>15</v>
      </c>
      <c r="F71" s="25" t="s">
        <v>16</v>
      </c>
      <c r="G71" s="101" t="s">
        <v>17</v>
      </c>
    </row>
    <row r="72" spans="1:7" ht="23.25" customHeight="1" hidden="1">
      <c r="A72" s="99"/>
      <c r="B72" s="102"/>
      <c r="C72" s="92"/>
      <c r="D72" s="100"/>
      <c r="E72" s="26"/>
      <c r="F72" s="25" t="s">
        <v>18</v>
      </c>
      <c r="G72" s="101"/>
    </row>
    <row r="73" spans="1:7" ht="23.25" customHeight="1" hidden="1" thickBot="1">
      <c r="A73" s="103"/>
      <c r="B73" s="104"/>
      <c r="C73" s="105"/>
      <c r="D73" s="106"/>
      <c r="E73" s="31"/>
      <c r="F73" s="30" t="s">
        <v>19</v>
      </c>
      <c r="G73" s="107"/>
    </row>
    <row r="74" spans="1:7" ht="23.25" customHeight="1" hidden="1">
      <c r="A74" s="304">
        <v>1</v>
      </c>
      <c r="B74" s="306" t="s">
        <v>93</v>
      </c>
      <c r="C74" s="108" t="s">
        <v>94</v>
      </c>
      <c r="D74" s="109">
        <v>266354</v>
      </c>
      <c r="E74" s="84">
        <f aca="true" t="shared" si="1" ref="E74:E108">D74*$E$5</f>
        <v>298316.48000000004</v>
      </c>
      <c r="F74" s="110" t="e">
        <f>#REF!/10000</f>
        <v>#REF!</v>
      </c>
      <c r="G74" s="308">
        <v>7.1</v>
      </c>
    </row>
    <row r="75" spans="1:7" ht="22.5" customHeight="1" hidden="1">
      <c r="A75" s="305"/>
      <c r="B75" s="307"/>
      <c r="C75" s="108" t="s">
        <v>95</v>
      </c>
      <c r="D75" s="111"/>
      <c r="E75" s="59"/>
      <c r="F75" s="112"/>
      <c r="G75" s="309"/>
    </row>
    <row r="76" spans="1:7" ht="23.25" customHeight="1" hidden="1">
      <c r="A76" s="305"/>
      <c r="B76" s="307"/>
      <c r="C76" s="113"/>
      <c r="D76" s="114"/>
      <c r="E76" s="59">
        <f t="shared" si="1"/>
        <v>0</v>
      </c>
      <c r="F76" s="115"/>
      <c r="G76" s="310"/>
    </row>
    <row r="77" spans="1:7" ht="23.25" customHeight="1" hidden="1">
      <c r="A77" s="305"/>
      <c r="B77" s="307"/>
      <c r="C77" s="116"/>
      <c r="D77" s="117"/>
      <c r="E77" s="41">
        <f t="shared" si="1"/>
        <v>0</v>
      </c>
      <c r="F77" s="42" t="e">
        <f>#REF!/10000</f>
        <v>#REF!</v>
      </c>
      <c r="G77" s="310"/>
    </row>
    <row r="78" spans="1:7" ht="23.25" customHeight="1" hidden="1">
      <c r="A78" s="70">
        <v>2</v>
      </c>
      <c r="B78" s="118" t="s">
        <v>96</v>
      </c>
      <c r="C78" s="119" t="s">
        <v>97</v>
      </c>
      <c r="D78" s="120">
        <v>308448</v>
      </c>
      <c r="E78" s="41">
        <f t="shared" si="1"/>
        <v>345461.76</v>
      </c>
      <c r="F78" s="42" t="e">
        <f>#REF!/10000</f>
        <v>#REF!</v>
      </c>
      <c r="G78" s="121">
        <v>8.2</v>
      </c>
    </row>
    <row r="79" spans="1:7" ht="23.25" customHeight="1" hidden="1">
      <c r="A79" s="70">
        <v>3</v>
      </c>
      <c r="B79" s="118" t="s">
        <v>98</v>
      </c>
      <c r="C79" s="122" t="s">
        <v>97</v>
      </c>
      <c r="D79" s="120">
        <v>342922</v>
      </c>
      <c r="E79" s="41">
        <f t="shared" si="1"/>
        <v>384072.64</v>
      </c>
      <c r="F79" s="42" t="e">
        <f>#REF!/10000</f>
        <v>#REF!</v>
      </c>
      <c r="G79" s="121">
        <v>9.1</v>
      </c>
    </row>
    <row r="80" spans="1:7" ht="23.25" customHeight="1" hidden="1">
      <c r="A80" s="70">
        <v>4</v>
      </c>
      <c r="B80" s="118" t="s">
        <v>99</v>
      </c>
      <c r="C80" s="122" t="s">
        <v>97</v>
      </c>
      <c r="D80" s="120">
        <v>421908</v>
      </c>
      <c r="E80" s="41">
        <f t="shared" si="1"/>
        <v>472536.96</v>
      </c>
      <c r="F80" s="42" t="e">
        <f>#REF!/10000</f>
        <v>#REF!</v>
      </c>
      <c r="G80" s="121">
        <v>11.2</v>
      </c>
    </row>
    <row r="81" spans="1:7" ht="23.25" customHeight="1" hidden="1">
      <c r="A81" s="305">
        <v>5</v>
      </c>
      <c r="B81" s="305" t="s">
        <v>100</v>
      </c>
      <c r="C81" s="311" t="s">
        <v>97</v>
      </c>
      <c r="D81" s="120">
        <v>200189</v>
      </c>
      <c r="E81" s="41">
        <f t="shared" si="1"/>
        <v>224211.68000000002</v>
      </c>
      <c r="F81" s="42" t="e">
        <f>#REF!/10000</f>
        <v>#REF!</v>
      </c>
      <c r="G81" s="310">
        <v>5.34</v>
      </c>
    </row>
    <row r="82" spans="1:7" ht="24" customHeight="1" hidden="1">
      <c r="A82" s="305"/>
      <c r="B82" s="305"/>
      <c r="C82" s="311"/>
      <c r="D82" s="120" t="e">
        <f>C82*#REF!</f>
        <v>#REF!</v>
      </c>
      <c r="E82" s="41" t="e">
        <f t="shared" si="1"/>
        <v>#REF!</v>
      </c>
      <c r="F82" s="42" t="e">
        <f>#REF!/10000</f>
        <v>#REF!</v>
      </c>
      <c r="G82" s="310"/>
    </row>
    <row r="83" spans="1:7" ht="23.25" customHeight="1" hidden="1">
      <c r="A83" s="305"/>
      <c r="B83" s="305"/>
      <c r="C83" s="311"/>
      <c r="D83" s="120" t="e">
        <f>C83*#REF!</f>
        <v>#REF!</v>
      </c>
      <c r="E83" s="41" t="e">
        <f t="shared" si="1"/>
        <v>#REF!</v>
      </c>
      <c r="F83" s="42" t="e">
        <f>#REF!/10000</f>
        <v>#REF!</v>
      </c>
      <c r="G83" s="310"/>
    </row>
    <row r="84" spans="1:7" ht="25.5" customHeight="1" hidden="1">
      <c r="A84" s="70">
        <v>6</v>
      </c>
      <c r="B84" s="118" t="s">
        <v>101</v>
      </c>
      <c r="C84" s="122" t="s">
        <v>97</v>
      </c>
      <c r="D84" s="120">
        <v>204180</v>
      </c>
      <c r="E84" s="41">
        <f t="shared" si="1"/>
        <v>228681.60000000003</v>
      </c>
      <c r="F84" s="42" t="e">
        <f>#REF!/10000</f>
        <v>#REF!</v>
      </c>
      <c r="G84" s="121">
        <v>5.42</v>
      </c>
    </row>
    <row r="85" spans="1:7" ht="23.25" customHeight="1" hidden="1">
      <c r="A85" s="70">
        <v>7</v>
      </c>
      <c r="B85" s="118" t="s">
        <v>102</v>
      </c>
      <c r="C85" s="122" t="s">
        <v>97</v>
      </c>
      <c r="D85" s="120">
        <v>274579</v>
      </c>
      <c r="E85" s="41">
        <f t="shared" si="1"/>
        <v>307528.48000000004</v>
      </c>
      <c r="F85" s="42" t="e">
        <f>#REF!/10000</f>
        <v>#REF!</v>
      </c>
      <c r="G85" s="121">
        <v>7.3</v>
      </c>
    </row>
    <row r="86" spans="1:7" ht="23.25" customHeight="1" hidden="1">
      <c r="A86" s="70">
        <v>8</v>
      </c>
      <c r="B86" s="118" t="s">
        <v>103</v>
      </c>
      <c r="C86" s="122" t="s">
        <v>97</v>
      </c>
      <c r="D86" s="120">
        <v>312561</v>
      </c>
      <c r="E86" s="41">
        <f t="shared" si="1"/>
        <v>350068.32</v>
      </c>
      <c r="F86" s="42" t="e">
        <f>#REF!/10000</f>
        <v>#REF!</v>
      </c>
      <c r="G86" s="121">
        <v>8.3</v>
      </c>
    </row>
    <row r="87" spans="1:7" ht="23.25" customHeight="1" hidden="1">
      <c r="A87" s="70">
        <v>9</v>
      </c>
      <c r="B87" s="70" t="s">
        <v>104</v>
      </c>
      <c r="C87" s="122" t="s">
        <v>105</v>
      </c>
      <c r="D87" s="120">
        <v>101606</v>
      </c>
      <c r="E87" s="41">
        <f t="shared" si="1"/>
        <v>113798.72000000002</v>
      </c>
      <c r="F87" s="42" t="e">
        <f>#REF!/10000</f>
        <v>#REF!</v>
      </c>
      <c r="G87" s="121">
        <v>2.02</v>
      </c>
    </row>
    <row r="88" spans="1:7" ht="23.25" customHeight="1" hidden="1">
      <c r="A88" s="70">
        <v>10</v>
      </c>
      <c r="B88" s="74" t="s">
        <v>106</v>
      </c>
      <c r="C88" s="122" t="s">
        <v>107</v>
      </c>
      <c r="D88" s="120">
        <v>36288</v>
      </c>
      <c r="E88" s="49">
        <f t="shared" si="1"/>
        <v>40642.560000000005</v>
      </c>
      <c r="F88" s="50" t="e">
        <f>#REF!/10000</f>
        <v>#REF!</v>
      </c>
      <c r="G88" s="123">
        <v>0.73</v>
      </c>
    </row>
    <row r="89" spans="1:7" ht="23.25" customHeight="1" hidden="1">
      <c r="A89" s="307">
        <v>11</v>
      </c>
      <c r="B89" s="74" t="s">
        <v>108</v>
      </c>
      <c r="C89" s="312" t="s">
        <v>97</v>
      </c>
      <c r="D89" s="52">
        <v>160877</v>
      </c>
      <c r="E89" s="49">
        <f t="shared" si="1"/>
        <v>180182.24000000002</v>
      </c>
      <c r="F89" s="54" t="e">
        <f>#REF!/10000</f>
        <v>#REF!</v>
      </c>
      <c r="G89" s="124">
        <v>3.23</v>
      </c>
    </row>
    <row r="90" spans="1:7" ht="23.25" customHeight="1" hidden="1">
      <c r="A90" s="307"/>
      <c r="B90" s="125" t="s">
        <v>109</v>
      </c>
      <c r="C90" s="312"/>
      <c r="D90" s="114"/>
      <c r="E90" s="59"/>
      <c r="F90" s="112"/>
      <c r="G90" s="126"/>
    </row>
    <row r="91" spans="1:7" ht="23.25" customHeight="1" hidden="1">
      <c r="A91" s="74">
        <v>12</v>
      </c>
      <c r="B91" s="118" t="s">
        <v>110</v>
      </c>
      <c r="C91" s="122" t="s">
        <v>97</v>
      </c>
      <c r="D91" s="120">
        <v>165110</v>
      </c>
      <c r="E91" s="84">
        <f t="shared" si="1"/>
        <v>184923.2</v>
      </c>
      <c r="F91" s="127" t="e">
        <f>#REF!/10000</f>
        <v>#REF!</v>
      </c>
      <c r="G91" s="123">
        <v>3.28</v>
      </c>
    </row>
    <row r="92" spans="1:7" ht="23.25" customHeight="1" hidden="1">
      <c r="A92" s="74">
        <v>13</v>
      </c>
      <c r="B92" s="128" t="s">
        <v>111</v>
      </c>
      <c r="C92" s="129" t="s">
        <v>97</v>
      </c>
      <c r="D92" s="130">
        <v>188698</v>
      </c>
      <c r="E92" s="49">
        <f t="shared" si="1"/>
        <v>211341.76</v>
      </c>
      <c r="F92" s="54" t="e">
        <f>#REF!/10000</f>
        <v>#REF!</v>
      </c>
      <c r="G92" s="124">
        <v>3.74</v>
      </c>
    </row>
    <row r="93" spans="1:7" ht="23.25" customHeight="1" hidden="1">
      <c r="A93" s="79"/>
      <c r="B93" s="131" t="s">
        <v>112</v>
      </c>
      <c r="C93" s="132"/>
      <c r="D93" s="133"/>
      <c r="E93" s="84"/>
      <c r="F93" s="60" t="e">
        <f>#REF!/10000</f>
        <v>#REF!</v>
      </c>
      <c r="G93" s="134"/>
    </row>
    <row r="94" spans="1:7" ht="23.25" customHeight="1" hidden="1">
      <c r="A94" s="306">
        <v>14</v>
      </c>
      <c r="B94" s="135" t="s">
        <v>113</v>
      </c>
      <c r="C94" s="313" t="s">
        <v>97</v>
      </c>
      <c r="D94" s="130">
        <v>9193</v>
      </c>
      <c r="E94" s="49">
        <f t="shared" si="1"/>
        <v>10296.160000000002</v>
      </c>
      <c r="F94" s="54" t="e">
        <f>#REF!/10000</f>
        <v>#REF!</v>
      </c>
      <c r="G94" s="126">
        <v>0.1</v>
      </c>
    </row>
    <row r="95" spans="1:7" ht="23.25" customHeight="1" hidden="1">
      <c r="A95" s="307"/>
      <c r="B95" s="111" t="s">
        <v>114</v>
      </c>
      <c r="C95" s="314"/>
      <c r="D95" s="111"/>
      <c r="E95" s="59"/>
      <c r="F95" s="112"/>
      <c r="G95" s="134"/>
    </row>
    <row r="96" spans="1:7" ht="23.25" customHeight="1" hidden="1">
      <c r="A96" s="70">
        <v>15</v>
      </c>
      <c r="B96" s="136" t="s">
        <v>115</v>
      </c>
      <c r="C96" s="119" t="s">
        <v>97</v>
      </c>
      <c r="D96" s="120">
        <v>11249</v>
      </c>
      <c r="E96" s="59">
        <f t="shared" si="1"/>
        <v>12598.880000000001</v>
      </c>
      <c r="F96" s="62" t="e">
        <f>#REF!/10000</f>
        <v>#REF!</v>
      </c>
      <c r="G96" s="137">
        <v>0.12</v>
      </c>
    </row>
    <row r="97" spans="1:7" ht="23.25" customHeight="1" hidden="1">
      <c r="A97" s="70">
        <v>16</v>
      </c>
      <c r="B97" s="138" t="s">
        <v>110</v>
      </c>
      <c r="C97" s="122" t="s">
        <v>97</v>
      </c>
      <c r="D97" s="120">
        <v>120701</v>
      </c>
      <c r="E97" s="49">
        <f t="shared" si="1"/>
        <v>135185.12000000002</v>
      </c>
      <c r="F97" s="50" t="e">
        <f>#REF!/10000</f>
        <v>#REF!</v>
      </c>
      <c r="G97" s="123">
        <v>0.14</v>
      </c>
    </row>
    <row r="98" spans="1:7" ht="23.25" customHeight="1" hidden="1">
      <c r="A98" s="307">
        <v>17</v>
      </c>
      <c r="B98" s="74" t="s">
        <v>113</v>
      </c>
      <c r="C98" s="312" t="s">
        <v>97</v>
      </c>
      <c r="D98" s="130">
        <v>30845</v>
      </c>
      <c r="E98" s="49">
        <f t="shared" si="1"/>
        <v>34546.4</v>
      </c>
      <c r="F98" s="54" t="e">
        <f>#REF!/10000</f>
        <v>#REF!</v>
      </c>
      <c r="G98" s="124">
        <v>0.48</v>
      </c>
    </row>
    <row r="99" spans="1:7" ht="23.25" customHeight="1" hidden="1">
      <c r="A99" s="307"/>
      <c r="B99" s="79" t="s">
        <v>116</v>
      </c>
      <c r="C99" s="312"/>
      <c r="D99" s="111"/>
      <c r="E99" s="59"/>
      <c r="F99" s="60"/>
      <c r="G99" s="134"/>
    </row>
    <row r="100" spans="1:7" ht="23.25" customHeight="1" hidden="1">
      <c r="A100" s="70">
        <v>18</v>
      </c>
      <c r="B100" s="139" t="s">
        <v>117</v>
      </c>
      <c r="C100" s="122" t="s">
        <v>97</v>
      </c>
      <c r="D100" s="120">
        <v>35078</v>
      </c>
      <c r="E100" s="84">
        <f t="shared" si="1"/>
        <v>39287.36</v>
      </c>
      <c r="F100" s="127" t="e">
        <f>#REF!/10000</f>
        <v>#REF!</v>
      </c>
      <c r="G100" s="140">
        <v>0.55</v>
      </c>
    </row>
    <row r="101" spans="1:7" ht="23.25" customHeight="1" hidden="1">
      <c r="A101" s="307">
        <v>19</v>
      </c>
      <c r="B101" s="74" t="s">
        <v>113</v>
      </c>
      <c r="C101" s="312" t="s">
        <v>97</v>
      </c>
      <c r="D101" s="130">
        <v>39917</v>
      </c>
      <c r="E101" s="49">
        <f t="shared" si="1"/>
        <v>44707.04</v>
      </c>
      <c r="F101" s="54" t="e">
        <f>#REF!/10000</f>
        <v>#REF!</v>
      </c>
      <c r="G101" s="124">
        <v>0.65</v>
      </c>
    </row>
    <row r="102" spans="1:7" ht="23.25" customHeight="1" hidden="1">
      <c r="A102" s="307"/>
      <c r="B102" s="79" t="s">
        <v>118</v>
      </c>
      <c r="C102" s="312"/>
      <c r="D102" s="111"/>
      <c r="E102" s="59"/>
      <c r="F102" s="60"/>
      <c r="G102" s="134"/>
    </row>
    <row r="103" spans="1:7" ht="23.25" customHeight="1" hidden="1">
      <c r="A103" s="70">
        <v>20</v>
      </c>
      <c r="B103" s="136" t="s">
        <v>119</v>
      </c>
      <c r="C103" s="122" t="s">
        <v>97</v>
      </c>
      <c r="D103" s="120">
        <v>43546</v>
      </c>
      <c r="E103" s="59">
        <f t="shared" si="1"/>
        <v>48771.520000000004</v>
      </c>
      <c r="F103" s="62" t="e">
        <f>#REF!/10000</f>
        <v>#REF!</v>
      </c>
      <c r="G103" s="137">
        <v>0.69</v>
      </c>
    </row>
    <row r="104" spans="1:7" ht="23.25" customHeight="1" hidden="1">
      <c r="A104" s="70">
        <v>21</v>
      </c>
      <c r="B104" s="70" t="s">
        <v>120</v>
      </c>
      <c r="C104" s="122" t="s">
        <v>121</v>
      </c>
      <c r="D104" s="120">
        <v>41126</v>
      </c>
      <c r="E104" s="41">
        <f t="shared" si="1"/>
        <v>46061.12</v>
      </c>
      <c r="F104" s="42" t="e">
        <f>#REF!/10000</f>
        <v>#REF!</v>
      </c>
      <c r="G104" s="121">
        <v>1</v>
      </c>
    </row>
    <row r="105" spans="1:7" ht="23.25" customHeight="1" hidden="1">
      <c r="A105" s="70">
        <v>22</v>
      </c>
      <c r="B105" s="118" t="s">
        <v>122</v>
      </c>
      <c r="C105" s="122" t="s">
        <v>97</v>
      </c>
      <c r="D105" s="120">
        <v>42336</v>
      </c>
      <c r="E105" s="41">
        <f t="shared" si="1"/>
        <v>47416.32000000001</v>
      </c>
      <c r="F105" s="42" t="e">
        <f>#REF!/10000</f>
        <v>#REF!</v>
      </c>
      <c r="G105" s="121">
        <v>1</v>
      </c>
    </row>
    <row r="106" spans="1:7" ht="23.25" customHeight="1" hidden="1">
      <c r="A106" s="70">
        <v>23</v>
      </c>
      <c r="B106" s="141" t="s">
        <v>123</v>
      </c>
      <c r="C106" s="122" t="s">
        <v>121</v>
      </c>
      <c r="D106" s="120">
        <v>61932</v>
      </c>
      <c r="E106" s="41">
        <f t="shared" si="1"/>
        <v>69363.84000000001</v>
      </c>
      <c r="F106" s="42" t="e">
        <f>#REF!/10000</f>
        <v>#REF!</v>
      </c>
      <c r="G106" s="121">
        <v>1.24</v>
      </c>
    </row>
    <row r="107" spans="1:7" ht="23.25" customHeight="1" hidden="1">
      <c r="A107" s="70">
        <v>24</v>
      </c>
      <c r="B107" s="141" t="s">
        <v>124</v>
      </c>
      <c r="C107" s="122" t="s">
        <v>121</v>
      </c>
      <c r="D107" s="120">
        <v>64472</v>
      </c>
      <c r="E107" s="41">
        <f t="shared" si="1"/>
        <v>72208.64000000001</v>
      </c>
      <c r="F107" s="42" t="e">
        <f>#REF!/10000</f>
        <v>#REF!</v>
      </c>
      <c r="G107" s="121">
        <v>1.28</v>
      </c>
    </row>
    <row r="108" spans="1:7" ht="23.25" customHeight="1" hidden="1">
      <c r="A108" s="70">
        <v>25</v>
      </c>
      <c r="B108" s="70" t="s">
        <v>125</v>
      </c>
      <c r="C108" s="122" t="s">
        <v>70</v>
      </c>
      <c r="D108" s="120">
        <v>17539</v>
      </c>
      <c r="E108" s="41">
        <f t="shared" si="1"/>
        <v>19643.68</v>
      </c>
      <c r="F108" s="42" t="e">
        <f>#REF!/10000</f>
        <v>#REF!</v>
      </c>
      <c r="G108" s="121">
        <v>0.4</v>
      </c>
    </row>
    <row r="109" spans="1:7" ht="23.25" customHeight="1" hidden="1">
      <c r="A109" s="70">
        <v>26</v>
      </c>
      <c r="B109" s="70" t="s">
        <v>126</v>
      </c>
      <c r="C109" s="122" t="s">
        <v>29</v>
      </c>
      <c r="D109" s="142">
        <v>49672</v>
      </c>
      <c r="E109" s="88">
        <v>49672</v>
      </c>
      <c r="F109" s="42" t="e">
        <f>#REF!/10000</f>
        <v>#REF!</v>
      </c>
      <c r="G109" s="121">
        <v>0.78</v>
      </c>
    </row>
    <row r="110" spans="1:7" ht="23.25" customHeight="1" hidden="1">
      <c r="A110" s="114"/>
      <c r="B110" s="89" t="s">
        <v>127</v>
      </c>
      <c r="C110" s="143"/>
      <c r="D110" s="144"/>
      <c r="E110" s="145" t="s">
        <v>128</v>
      </c>
      <c r="F110" s="8"/>
      <c r="G110" s="146"/>
    </row>
    <row r="111" spans="1:6" ht="23.25" customHeight="1" hidden="1">
      <c r="A111" s="114"/>
      <c r="B111" s="147" t="s">
        <v>129</v>
      </c>
      <c r="C111" s="90"/>
      <c r="D111" s="143"/>
      <c r="E111" s="89"/>
      <c r="F111" s="8"/>
    </row>
    <row r="112" spans="1:6" ht="23.25" customHeight="1" hidden="1" thickBot="1">
      <c r="A112" s="114"/>
      <c r="B112" s="21" t="s">
        <v>130</v>
      </c>
      <c r="C112" s="93" t="s">
        <v>131</v>
      </c>
      <c r="D112" s="143"/>
      <c r="E112" s="89"/>
      <c r="F112" s="8"/>
    </row>
    <row r="113" spans="1:7" ht="23.25" customHeight="1" hidden="1">
      <c r="A113" s="95" t="s">
        <v>4</v>
      </c>
      <c r="B113" s="96" t="s">
        <v>89</v>
      </c>
      <c r="C113" s="97" t="s">
        <v>90</v>
      </c>
      <c r="D113" s="96"/>
      <c r="E113" s="17" t="s">
        <v>7</v>
      </c>
      <c r="F113" s="16" t="s">
        <v>7</v>
      </c>
      <c r="G113" s="18" t="s">
        <v>8</v>
      </c>
    </row>
    <row r="114" spans="1:7" ht="27" customHeight="1" hidden="1">
      <c r="A114" s="99" t="s">
        <v>9</v>
      </c>
      <c r="B114" s="100" t="s">
        <v>91</v>
      </c>
      <c r="C114" s="92" t="s">
        <v>92</v>
      </c>
      <c r="D114" s="148">
        <v>42278</v>
      </c>
      <c r="E114" s="23" t="s">
        <v>12</v>
      </c>
      <c r="F114" s="21" t="s">
        <v>132</v>
      </c>
      <c r="G114" s="24" t="s">
        <v>14</v>
      </c>
    </row>
    <row r="115" spans="1:7" ht="27" customHeight="1" hidden="1">
      <c r="A115" s="99"/>
      <c r="B115" s="100"/>
      <c r="C115" s="92"/>
      <c r="D115" s="149"/>
      <c r="E115" s="26" t="s">
        <v>15</v>
      </c>
      <c r="F115" s="21" t="s">
        <v>133</v>
      </c>
      <c r="G115" s="24"/>
    </row>
    <row r="116" spans="1:7" ht="27" customHeight="1" hidden="1">
      <c r="A116" s="99"/>
      <c r="B116" s="100"/>
      <c r="C116" s="92"/>
      <c r="D116" s="149"/>
      <c r="E116" s="26"/>
      <c r="F116" s="21" t="s">
        <v>19</v>
      </c>
      <c r="G116" s="24"/>
    </row>
    <row r="117" spans="1:7" ht="27" customHeight="1" hidden="1" thickBot="1">
      <c r="A117" s="103"/>
      <c r="B117" s="106"/>
      <c r="C117" s="105"/>
      <c r="D117" s="150"/>
      <c r="E117" s="31"/>
      <c r="F117" s="29"/>
      <c r="G117" s="32"/>
    </row>
    <row r="118" spans="1:7" ht="30.75" hidden="1" thickBot="1">
      <c r="A118" s="56">
        <v>1</v>
      </c>
      <c r="B118" s="56" t="s">
        <v>134</v>
      </c>
      <c r="C118" s="58" t="s">
        <v>135</v>
      </c>
      <c r="D118" s="59">
        <v>17539</v>
      </c>
      <c r="E118" s="59">
        <f aca="true" t="shared" si="2" ref="E118:E152">D118*$E$5</f>
        <v>19643.68</v>
      </c>
      <c r="F118" s="42" t="e">
        <f>#REF!</f>
        <v>#REF!</v>
      </c>
      <c r="G118" s="151">
        <v>0.56</v>
      </c>
    </row>
    <row r="119" spans="1:7" ht="30" hidden="1">
      <c r="A119" s="44">
        <v>2</v>
      </c>
      <c r="B119" s="44" t="s">
        <v>136</v>
      </c>
      <c r="C119" s="67" t="s">
        <v>135</v>
      </c>
      <c r="D119" s="41">
        <v>14515</v>
      </c>
      <c r="E119" s="41">
        <f t="shared" si="2"/>
        <v>16256.800000000001</v>
      </c>
      <c r="F119" s="42" t="e">
        <f>#REF!</f>
        <v>#REF!</v>
      </c>
      <c r="G119" s="152">
        <v>0.46</v>
      </c>
    </row>
    <row r="120" spans="1:7" ht="30" hidden="1">
      <c r="A120" s="44">
        <v>3</v>
      </c>
      <c r="B120" s="44" t="s">
        <v>137</v>
      </c>
      <c r="C120" s="67" t="s">
        <v>135</v>
      </c>
      <c r="D120" s="41">
        <v>13064</v>
      </c>
      <c r="E120" s="41">
        <f t="shared" si="2"/>
        <v>14631.680000000002</v>
      </c>
      <c r="F120" s="42" t="e">
        <f>#REF!</f>
        <v>#REF!</v>
      </c>
      <c r="G120" s="152">
        <v>0.4</v>
      </c>
    </row>
    <row r="121" spans="1:7" ht="30" hidden="1">
      <c r="A121" s="44">
        <v>4</v>
      </c>
      <c r="B121" s="44" t="s">
        <v>138</v>
      </c>
      <c r="C121" s="67" t="s">
        <v>135</v>
      </c>
      <c r="D121" s="46">
        <v>15967</v>
      </c>
      <c r="E121" s="41">
        <f t="shared" si="2"/>
        <v>17883.04</v>
      </c>
      <c r="F121" s="42" t="e">
        <f>#REF!</f>
        <v>#REF!</v>
      </c>
      <c r="G121" s="153">
        <v>0.49</v>
      </c>
    </row>
    <row r="122" spans="1:7" ht="30" hidden="1">
      <c r="A122" s="44">
        <v>5</v>
      </c>
      <c r="B122" s="44" t="s">
        <v>139</v>
      </c>
      <c r="C122" s="67" t="s">
        <v>135</v>
      </c>
      <c r="D122" s="41">
        <v>23708</v>
      </c>
      <c r="E122" s="41">
        <f t="shared" si="2"/>
        <v>26552.960000000003</v>
      </c>
      <c r="F122" s="42" t="e">
        <f>#REF!</f>
        <v>#REF!</v>
      </c>
      <c r="G122" s="154">
        <v>0.5</v>
      </c>
    </row>
    <row r="123" spans="1:7" ht="30" hidden="1">
      <c r="A123" s="44">
        <v>6</v>
      </c>
      <c r="B123" s="44" t="s">
        <v>140</v>
      </c>
      <c r="C123" s="67" t="s">
        <v>135</v>
      </c>
      <c r="D123" s="41">
        <v>27579</v>
      </c>
      <c r="E123" s="41">
        <f t="shared" si="2"/>
        <v>30888.480000000003</v>
      </c>
      <c r="F123" s="42" t="e">
        <f>#REF!</f>
        <v>#REF!</v>
      </c>
      <c r="G123" s="155">
        <v>0.57</v>
      </c>
    </row>
    <row r="124" spans="1:7" ht="30" hidden="1">
      <c r="A124" s="44">
        <v>7</v>
      </c>
      <c r="B124" s="44" t="s">
        <v>141</v>
      </c>
      <c r="C124" s="67" t="s">
        <v>135</v>
      </c>
      <c r="D124" s="41">
        <v>32175</v>
      </c>
      <c r="E124" s="41">
        <f t="shared" si="2"/>
        <v>36036</v>
      </c>
      <c r="F124" s="42" t="e">
        <f>#REF!</f>
        <v>#REF!</v>
      </c>
      <c r="G124" s="153">
        <v>0.7</v>
      </c>
    </row>
    <row r="125" spans="1:7" ht="30" hidden="1">
      <c r="A125" s="44">
        <v>8</v>
      </c>
      <c r="B125" s="44" t="s">
        <v>142</v>
      </c>
      <c r="C125" s="67" t="s">
        <v>135</v>
      </c>
      <c r="D125" s="41">
        <v>22740</v>
      </c>
      <c r="E125" s="41">
        <f t="shared" si="2"/>
        <v>25468.800000000003</v>
      </c>
      <c r="F125" s="42" t="e">
        <f>#REF!</f>
        <v>#REF!</v>
      </c>
      <c r="G125" s="153">
        <v>0.49</v>
      </c>
    </row>
    <row r="126" spans="1:7" ht="30" hidden="1">
      <c r="A126" s="47">
        <v>9</v>
      </c>
      <c r="B126" s="47" t="s">
        <v>143</v>
      </c>
      <c r="C126" s="156" t="s">
        <v>135</v>
      </c>
      <c r="D126" s="49">
        <v>3387</v>
      </c>
      <c r="E126" s="59">
        <f t="shared" si="2"/>
        <v>3793.4400000000005</v>
      </c>
      <c r="F126" s="62" t="e">
        <f>#REF!</f>
        <v>#REF!</v>
      </c>
      <c r="G126" s="157">
        <v>0.038</v>
      </c>
    </row>
    <row r="127" spans="1:7" ht="30" hidden="1">
      <c r="A127" s="47">
        <v>11</v>
      </c>
      <c r="B127" s="47" t="s">
        <v>144</v>
      </c>
      <c r="C127" s="156" t="s">
        <v>135</v>
      </c>
      <c r="D127" s="45">
        <v>3387</v>
      </c>
      <c r="E127" s="41">
        <f t="shared" si="2"/>
        <v>3793.4400000000005</v>
      </c>
      <c r="F127" s="42" t="e">
        <f>#REF!</f>
        <v>#REF!</v>
      </c>
      <c r="G127" s="153">
        <v>0.043</v>
      </c>
    </row>
    <row r="128" spans="1:7" ht="26.25" hidden="1">
      <c r="A128" s="69"/>
      <c r="B128" s="158" t="s">
        <v>145</v>
      </c>
      <c r="C128" s="159"/>
      <c r="D128" s="160"/>
      <c r="E128" s="161"/>
      <c r="F128" s="162"/>
      <c r="G128" s="163"/>
    </row>
    <row r="129" spans="1:7" ht="30" hidden="1">
      <c r="A129" s="56">
        <v>1</v>
      </c>
      <c r="B129" s="56" t="s">
        <v>146</v>
      </c>
      <c r="C129" s="156" t="s">
        <v>135</v>
      </c>
      <c r="D129" s="59">
        <v>7379</v>
      </c>
      <c r="E129" s="59">
        <f t="shared" si="2"/>
        <v>8264.480000000001</v>
      </c>
      <c r="F129" s="42" t="e">
        <f>#REF!</f>
        <v>#REF!</v>
      </c>
      <c r="G129" s="164">
        <v>0.23</v>
      </c>
    </row>
    <row r="130" spans="1:7" ht="30" hidden="1">
      <c r="A130" s="44">
        <v>2</v>
      </c>
      <c r="B130" s="44" t="s">
        <v>147</v>
      </c>
      <c r="C130" s="67" t="s">
        <v>135</v>
      </c>
      <c r="D130" s="41">
        <v>13064</v>
      </c>
      <c r="E130" s="41">
        <f t="shared" si="2"/>
        <v>14631.680000000002</v>
      </c>
      <c r="F130" s="42" t="e">
        <f>#REF!</f>
        <v>#REF!</v>
      </c>
      <c r="G130" s="153">
        <v>0.28</v>
      </c>
    </row>
    <row r="131" spans="1:7" ht="30" hidden="1">
      <c r="A131" s="44">
        <v>3</v>
      </c>
      <c r="B131" s="44" t="s">
        <v>148</v>
      </c>
      <c r="C131" s="67" t="s">
        <v>135</v>
      </c>
      <c r="D131" s="41">
        <v>23103</v>
      </c>
      <c r="E131" s="41">
        <f t="shared" si="2"/>
        <v>25875.360000000004</v>
      </c>
      <c r="F131" s="42" t="e">
        <f>#REF!</f>
        <v>#REF!</v>
      </c>
      <c r="G131" s="153">
        <v>0.5</v>
      </c>
    </row>
    <row r="132" spans="1:7" ht="30" hidden="1">
      <c r="A132" s="44">
        <v>4</v>
      </c>
      <c r="B132" s="44" t="s">
        <v>149</v>
      </c>
      <c r="C132" s="67" t="s">
        <v>135</v>
      </c>
      <c r="D132" s="41">
        <v>17418</v>
      </c>
      <c r="E132" s="41">
        <f t="shared" si="2"/>
        <v>19508.160000000003</v>
      </c>
      <c r="F132" s="42" t="e">
        <f>#REF!</f>
        <v>#REF!</v>
      </c>
      <c r="G132" s="153">
        <v>0.26</v>
      </c>
    </row>
    <row r="133" spans="1:7" ht="30" hidden="1">
      <c r="A133" s="44">
        <v>5</v>
      </c>
      <c r="B133" s="44" t="s">
        <v>150</v>
      </c>
      <c r="C133" s="67" t="s">
        <v>135</v>
      </c>
      <c r="D133" s="41">
        <v>7258</v>
      </c>
      <c r="E133" s="41">
        <f t="shared" si="2"/>
        <v>8128.960000000001</v>
      </c>
      <c r="F133" s="42" t="e">
        <f>#REF!</f>
        <v>#REF!</v>
      </c>
      <c r="G133" s="153">
        <v>0.14</v>
      </c>
    </row>
    <row r="134" spans="1:7" ht="30" hidden="1">
      <c r="A134" s="47">
        <v>6</v>
      </c>
      <c r="B134" s="47" t="s">
        <v>151</v>
      </c>
      <c r="C134" s="48" t="s">
        <v>135</v>
      </c>
      <c r="D134" s="49">
        <v>6532</v>
      </c>
      <c r="E134" s="41">
        <f t="shared" si="2"/>
        <v>7315.840000000001</v>
      </c>
      <c r="F134" s="42" t="e">
        <f>#REF!</f>
        <v>#REF!</v>
      </c>
      <c r="G134" s="153">
        <v>0.18</v>
      </c>
    </row>
    <row r="135" spans="1:7" ht="26.25" hidden="1">
      <c r="A135" s="47">
        <v>7</v>
      </c>
      <c r="B135" s="44" t="s">
        <v>152</v>
      </c>
      <c r="C135" s="67" t="s">
        <v>153</v>
      </c>
      <c r="D135" s="41">
        <v>5443</v>
      </c>
      <c r="E135" s="41">
        <f t="shared" si="2"/>
        <v>6096.160000000001</v>
      </c>
      <c r="F135" s="42" t="e">
        <f>#REF!</f>
        <v>#REF!</v>
      </c>
      <c r="G135" s="153">
        <v>0.09</v>
      </c>
    </row>
    <row r="136" spans="1:7" ht="26.25" hidden="1">
      <c r="A136" s="69"/>
      <c r="B136" s="165" t="s">
        <v>154</v>
      </c>
      <c r="C136" s="160"/>
      <c r="D136" s="161"/>
      <c r="E136" s="161"/>
      <c r="F136" s="162"/>
      <c r="G136" s="163"/>
    </row>
    <row r="137" spans="1:7" ht="26.25" hidden="1">
      <c r="A137" s="56">
        <v>1</v>
      </c>
      <c r="B137" s="56" t="s">
        <v>155</v>
      </c>
      <c r="C137" s="58" t="s">
        <v>156</v>
      </c>
      <c r="D137" s="59">
        <v>234662</v>
      </c>
      <c r="E137" s="59">
        <f t="shared" si="2"/>
        <v>262821.44</v>
      </c>
      <c r="F137" s="42" t="e">
        <f>#REF!</f>
        <v>#REF!</v>
      </c>
      <c r="G137" s="164">
        <v>5.41</v>
      </c>
    </row>
    <row r="138" spans="1:7" ht="26.25" hidden="1">
      <c r="A138" s="56">
        <v>2</v>
      </c>
      <c r="B138" s="56" t="s">
        <v>157</v>
      </c>
      <c r="C138" s="58" t="s">
        <v>156</v>
      </c>
      <c r="D138" s="59"/>
      <c r="E138" s="59"/>
      <c r="F138" s="42" t="e">
        <f>#REF!</f>
        <v>#REF!</v>
      </c>
      <c r="G138" s="164"/>
    </row>
    <row r="139" spans="1:7" ht="26.25" hidden="1">
      <c r="A139" s="44">
        <v>3</v>
      </c>
      <c r="B139" s="44" t="s">
        <v>158</v>
      </c>
      <c r="C139" s="67" t="s">
        <v>156</v>
      </c>
      <c r="D139" s="41">
        <v>37014</v>
      </c>
      <c r="E139" s="41">
        <f t="shared" si="2"/>
        <v>41455.68000000001</v>
      </c>
      <c r="F139" s="42" t="e">
        <f>#REF!</f>
        <v>#REF!</v>
      </c>
      <c r="G139" s="153">
        <v>0.8</v>
      </c>
    </row>
    <row r="140" spans="1:7" ht="26.25" hidden="1">
      <c r="A140" s="47">
        <v>4</v>
      </c>
      <c r="B140" s="47" t="s">
        <v>159</v>
      </c>
      <c r="C140" s="48" t="s">
        <v>156</v>
      </c>
      <c r="D140" s="49">
        <v>25039</v>
      </c>
      <c r="E140" s="49">
        <f t="shared" si="2"/>
        <v>28043.680000000004</v>
      </c>
      <c r="F140" s="42" t="e">
        <f>#REF!</f>
        <v>#REF!</v>
      </c>
      <c r="G140" s="166">
        <v>0.59</v>
      </c>
    </row>
    <row r="141" spans="1:7" ht="26.25" hidden="1">
      <c r="A141" s="69"/>
      <c r="B141" s="165" t="s">
        <v>160</v>
      </c>
      <c r="C141" s="160"/>
      <c r="D141" s="159"/>
      <c r="E141" s="161"/>
      <c r="F141" s="162"/>
      <c r="G141" s="163"/>
    </row>
    <row r="142" spans="1:7" ht="26.25" hidden="1">
      <c r="A142" s="56">
        <v>1</v>
      </c>
      <c r="B142" s="56" t="s">
        <v>161</v>
      </c>
      <c r="C142" s="58" t="s">
        <v>162</v>
      </c>
      <c r="D142" s="59">
        <v>25764</v>
      </c>
      <c r="E142" s="59">
        <f t="shared" si="2"/>
        <v>28855.680000000004</v>
      </c>
      <c r="F142" s="42" t="e">
        <f>#REF!</f>
        <v>#REF!</v>
      </c>
      <c r="G142" s="164">
        <v>0.55</v>
      </c>
    </row>
    <row r="143" spans="1:7" ht="26.25" hidden="1">
      <c r="A143" s="44">
        <v>2</v>
      </c>
      <c r="B143" s="44" t="s">
        <v>163</v>
      </c>
      <c r="C143" s="67" t="s">
        <v>162</v>
      </c>
      <c r="D143" s="41">
        <v>38465</v>
      </c>
      <c r="E143" s="41">
        <f t="shared" si="2"/>
        <v>43080.8</v>
      </c>
      <c r="F143" s="42" t="e">
        <f>#REF!</f>
        <v>#REF!</v>
      </c>
      <c r="G143" s="167">
        <v>0.83</v>
      </c>
    </row>
    <row r="144" spans="1:7" ht="26.25" hidden="1">
      <c r="A144" s="44">
        <v>3</v>
      </c>
      <c r="B144" s="168" t="s">
        <v>164</v>
      </c>
      <c r="C144" s="67" t="s">
        <v>162</v>
      </c>
      <c r="D144" s="41">
        <v>3024</v>
      </c>
      <c r="E144" s="41">
        <f t="shared" si="2"/>
        <v>3386.88</v>
      </c>
      <c r="F144" s="42" t="e">
        <f>#REF!</f>
        <v>#REF!</v>
      </c>
      <c r="G144" s="153">
        <v>0.09</v>
      </c>
    </row>
    <row r="145" spans="1:7" ht="26.25" hidden="1">
      <c r="A145" s="44">
        <v>4</v>
      </c>
      <c r="B145" s="168" t="s">
        <v>165</v>
      </c>
      <c r="C145" s="67" t="s">
        <v>153</v>
      </c>
      <c r="D145" s="41">
        <v>1814</v>
      </c>
      <c r="E145" s="41">
        <f t="shared" si="2"/>
        <v>2031.6800000000003</v>
      </c>
      <c r="F145" s="42" t="e">
        <f>#REF!</f>
        <v>#REF!</v>
      </c>
      <c r="G145" s="153">
        <v>0.05</v>
      </c>
    </row>
    <row r="146" spans="1:7" ht="26.25" hidden="1">
      <c r="A146" s="44">
        <v>5</v>
      </c>
      <c r="B146" s="168" t="s">
        <v>166</v>
      </c>
      <c r="C146" s="67" t="s">
        <v>162</v>
      </c>
      <c r="D146" s="41">
        <v>14999</v>
      </c>
      <c r="E146" s="41">
        <f t="shared" si="2"/>
        <v>16798.88</v>
      </c>
      <c r="F146" s="42" t="e">
        <f>#REF!</f>
        <v>#REF!</v>
      </c>
      <c r="G146" s="153">
        <v>0.47</v>
      </c>
    </row>
    <row r="147" spans="1:7" ht="26.25" hidden="1">
      <c r="A147" s="44">
        <v>6</v>
      </c>
      <c r="B147" s="168" t="s">
        <v>167</v>
      </c>
      <c r="C147" s="67" t="s">
        <v>162</v>
      </c>
      <c r="D147" s="41">
        <v>47900</v>
      </c>
      <c r="E147" s="41">
        <f t="shared" si="2"/>
        <v>53648.00000000001</v>
      </c>
      <c r="F147" s="42" t="e">
        <f>#REF!</f>
        <v>#REF!</v>
      </c>
      <c r="G147" s="153">
        <v>1.03</v>
      </c>
    </row>
    <row r="148" spans="1:7" ht="26.25" hidden="1">
      <c r="A148" s="44">
        <v>7</v>
      </c>
      <c r="B148" s="168" t="s">
        <v>168</v>
      </c>
      <c r="C148" s="67" t="s">
        <v>162</v>
      </c>
      <c r="D148" s="41">
        <v>22499</v>
      </c>
      <c r="E148" s="41">
        <f t="shared" si="2"/>
        <v>25198.88</v>
      </c>
      <c r="F148" s="42" t="e">
        <f>#REF!</f>
        <v>#REF!</v>
      </c>
      <c r="G148" s="153">
        <v>0.68</v>
      </c>
    </row>
    <row r="149" spans="1:7" ht="26.25" hidden="1">
      <c r="A149" s="44">
        <v>8</v>
      </c>
      <c r="B149" s="168" t="s">
        <v>169</v>
      </c>
      <c r="C149" s="67" t="s">
        <v>162</v>
      </c>
      <c r="D149" s="41">
        <v>181</v>
      </c>
      <c r="E149" s="41">
        <f t="shared" si="2"/>
        <v>202.72000000000003</v>
      </c>
      <c r="F149" s="42" t="e">
        <f>#REF!</f>
        <v>#REF!</v>
      </c>
      <c r="G149" s="153">
        <v>0.005</v>
      </c>
    </row>
    <row r="150" spans="1:7" ht="26.25" hidden="1">
      <c r="A150" s="44">
        <v>9</v>
      </c>
      <c r="B150" s="168" t="s">
        <v>170</v>
      </c>
      <c r="C150" s="67" t="s">
        <v>162</v>
      </c>
      <c r="D150" s="41">
        <v>19958</v>
      </c>
      <c r="E150" s="41">
        <f t="shared" si="2"/>
        <v>22352.960000000003</v>
      </c>
      <c r="F150" s="42" t="e">
        <f>#REF!</f>
        <v>#REF!</v>
      </c>
      <c r="G150" s="153">
        <v>0.62</v>
      </c>
    </row>
    <row r="151" spans="1:7" ht="26.25" hidden="1">
      <c r="A151" s="44">
        <v>10</v>
      </c>
      <c r="B151" s="168" t="s">
        <v>169</v>
      </c>
      <c r="C151" s="67" t="s">
        <v>162</v>
      </c>
      <c r="D151" s="41">
        <v>181</v>
      </c>
      <c r="E151" s="41">
        <f t="shared" si="2"/>
        <v>202.72000000000003</v>
      </c>
      <c r="F151" s="42" t="e">
        <f>#REF!</f>
        <v>#REF!</v>
      </c>
      <c r="G151" s="153">
        <v>0.004</v>
      </c>
    </row>
    <row r="152" spans="1:7" ht="26.25" hidden="1">
      <c r="A152" s="44">
        <v>11</v>
      </c>
      <c r="B152" s="168" t="s">
        <v>171</v>
      </c>
      <c r="C152" s="67" t="s">
        <v>172</v>
      </c>
      <c r="D152" s="41">
        <v>2540</v>
      </c>
      <c r="E152" s="41">
        <f t="shared" si="2"/>
        <v>2844.8</v>
      </c>
      <c r="F152" s="42" t="e">
        <f>#REF!</f>
        <v>#REF!</v>
      </c>
      <c r="G152" s="167">
        <v>0.08</v>
      </c>
    </row>
    <row r="153" spans="1:8" ht="26.25" hidden="1">
      <c r="A153" s="44">
        <v>12</v>
      </c>
      <c r="B153" s="168" t="s">
        <v>173</v>
      </c>
      <c r="C153" s="67" t="s">
        <v>162</v>
      </c>
      <c r="D153" s="88">
        <v>24338</v>
      </c>
      <c r="E153" s="41">
        <f>D153*$E$5</f>
        <v>27258.56</v>
      </c>
      <c r="F153" s="42" t="e">
        <f>#REF!</f>
        <v>#REF!</v>
      </c>
      <c r="G153" s="167">
        <v>0.51</v>
      </c>
      <c r="H153" s="1" t="s">
        <v>64</v>
      </c>
    </row>
    <row r="154" spans="1:7" ht="36.75" customHeight="1" hidden="1">
      <c r="A154" s="315" t="s">
        <v>174</v>
      </c>
      <c r="B154" s="316"/>
      <c r="C154" s="316"/>
      <c r="D154" s="316"/>
      <c r="E154" s="316"/>
      <c r="F154" s="316"/>
      <c r="G154" s="21"/>
    </row>
    <row r="155" spans="1:7" ht="11.25" customHeight="1" thickBot="1">
      <c r="A155" s="317"/>
      <c r="B155" s="318"/>
      <c r="C155" s="318"/>
      <c r="D155" s="318"/>
      <c r="E155" s="318"/>
      <c r="F155" s="318"/>
      <c r="G155" s="21"/>
    </row>
    <row r="156" spans="1:7" s="259" customFormat="1" ht="19.5" thickBot="1">
      <c r="A156" s="319" t="s">
        <v>175</v>
      </c>
      <c r="B156" s="319" t="s">
        <v>280</v>
      </c>
      <c r="C156" s="319" t="s">
        <v>281</v>
      </c>
      <c r="D156" s="256"/>
      <c r="E156" s="257" t="s">
        <v>7</v>
      </c>
      <c r="F156" s="319" t="s">
        <v>282</v>
      </c>
      <c r="G156" s="258" t="s">
        <v>8</v>
      </c>
    </row>
    <row r="157" spans="1:7" s="259" customFormat="1" ht="18.75">
      <c r="A157" s="320"/>
      <c r="B157" s="320"/>
      <c r="C157" s="320"/>
      <c r="D157" s="260">
        <v>42278</v>
      </c>
      <c r="E157" s="261" t="s">
        <v>12</v>
      </c>
      <c r="F157" s="320"/>
      <c r="G157" s="262" t="s">
        <v>14</v>
      </c>
    </row>
    <row r="158" spans="1:7" s="259" customFormat="1" ht="6" customHeight="1" thickBot="1">
      <c r="A158" s="320"/>
      <c r="B158" s="320"/>
      <c r="C158" s="320"/>
      <c r="D158" s="263"/>
      <c r="E158" s="264" t="s">
        <v>15</v>
      </c>
      <c r="F158" s="320"/>
      <c r="G158" s="262"/>
    </row>
    <row r="159" spans="1:7" s="259" customFormat="1" ht="8.25" customHeight="1" hidden="1" thickBot="1">
      <c r="A159" s="320"/>
      <c r="B159" s="320"/>
      <c r="C159" s="320"/>
      <c r="D159" s="263"/>
      <c r="E159" s="264"/>
      <c r="F159" s="320"/>
      <c r="G159" s="262"/>
    </row>
    <row r="160" spans="1:7" s="259" customFormat="1" ht="21.75" customHeight="1" hidden="1" thickBot="1">
      <c r="A160" s="321"/>
      <c r="B160" s="321"/>
      <c r="C160" s="321"/>
      <c r="D160" s="265"/>
      <c r="E160" s="266"/>
      <c r="F160" s="321"/>
      <c r="G160" s="267"/>
    </row>
    <row r="161" spans="1:7" s="259" customFormat="1" ht="31.5" customHeight="1">
      <c r="A161" s="268">
        <v>1</v>
      </c>
      <c r="B161" s="269" t="s">
        <v>176</v>
      </c>
      <c r="C161" s="270" t="s">
        <v>156</v>
      </c>
      <c r="D161" s="271">
        <v>102574</v>
      </c>
      <c r="E161" s="272">
        <f aca="true" t="shared" si="3" ref="E161:E166">D161*$E$5</f>
        <v>114882.88</v>
      </c>
      <c r="F161" s="273">
        <f>'[1]уход за могилой одинарная'!E34</f>
        <v>15.449650708897321</v>
      </c>
      <c r="G161" s="61">
        <v>2.23</v>
      </c>
    </row>
    <row r="162" spans="1:7" s="259" customFormat="1" ht="27" customHeight="1">
      <c r="A162" s="274">
        <v>2</v>
      </c>
      <c r="B162" s="275" t="s">
        <v>177</v>
      </c>
      <c r="C162" s="276" t="s">
        <v>156</v>
      </c>
      <c r="D162" s="277">
        <v>19958</v>
      </c>
      <c r="E162" s="278">
        <f t="shared" si="3"/>
        <v>22352.960000000003</v>
      </c>
      <c r="F162" s="273">
        <f>'[1]уход за могилой двойное'!E34</f>
        <v>20.34361390219805</v>
      </c>
      <c r="G162" s="279">
        <v>0.37</v>
      </c>
    </row>
    <row r="163" spans="1:7" s="259" customFormat="1" ht="30" customHeight="1">
      <c r="A163" s="280">
        <v>3</v>
      </c>
      <c r="B163" s="281" t="s">
        <v>178</v>
      </c>
      <c r="C163" s="282" t="s">
        <v>156</v>
      </c>
      <c r="D163" s="283">
        <v>69673</v>
      </c>
      <c r="E163" s="278">
        <f t="shared" si="3"/>
        <v>78033.76000000001</v>
      </c>
      <c r="F163" s="273">
        <f>'[1]уход за могилой тройное'!E34</f>
        <v>27.714723118543237</v>
      </c>
      <c r="G163" s="284">
        <v>1.5</v>
      </c>
    </row>
    <row r="164" spans="1:7" s="259" customFormat="1" ht="28.5" customHeight="1">
      <c r="A164" s="280">
        <v>4</v>
      </c>
      <c r="B164" s="281" t="s">
        <v>179</v>
      </c>
      <c r="C164" s="282" t="s">
        <v>156</v>
      </c>
      <c r="D164" s="283">
        <v>26974</v>
      </c>
      <c r="E164" s="278">
        <f t="shared" si="3"/>
        <v>30210.880000000005</v>
      </c>
      <c r="F164" s="273">
        <f>'[1]установка элементов нагробий'!E34</f>
        <v>126.77772285831183</v>
      </c>
      <c r="G164" s="284">
        <v>0.57</v>
      </c>
    </row>
    <row r="165" spans="1:7" s="259" customFormat="1" ht="29.25" customHeight="1">
      <c r="A165" s="280">
        <v>5</v>
      </c>
      <c r="B165" s="281" t="s">
        <v>180</v>
      </c>
      <c r="C165" s="282" t="s">
        <v>156</v>
      </c>
      <c r="D165" s="283">
        <v>95075</v>
      </c>
      <c r="E165" s="278">
        <f t="shared" si="3"/>
        <v>106484.00000000001</v>
      </c>
      <c r="F165" s="273">
        <f>'[1]демонтаж элементов надгробий'!E34</f>
        <v>103.00883068440044</v>
      </c>
      <c r="G165" s="285">
        <v>2.05</v>
      </c>
    </row>
    <row r="166" spans="1:7" s="259" customFormat="1" ht="26.25" customHeight="1" thickBot="1">
      <c r="A166" s="286">
        <v>6</v>
      </c>
      <c r="B166" s="287" t="s">
        <v>181</v>
      </c>
      <c r="C166" s="288" t="s">
        <v>156</v>
      </c>
      <c r="D166" s="289">
        <v>28305</v>
      </c>
      <c r="E166" s="290">
        <f t="shared" si="3"/>
        <v>31701.600000000002</v>
      </c>
      <c r="F166" s="291">
        <f>'[1]установка метал ограды'!E34</f>
        <v>26.862245126845554</v>
      </c>
      <c r="G166" s="285">
        <v>0.59</v>
      </c>
    </row>
    <row r="167" spans="1:7" ht="26.25">
      <c r="A167" s="8"/>
      <c r="B167" s="170"/>
      <c r="C167" s="90"/>
      <c r="D167" s="145"/>
      <c r="E167" s="145"/>
      <c r="F167" s="171"/>
      <c r="G167" s="169">
        <v>0.64</v>
      </c>
    </row>
    <row r="168" spans="1:7" ht="26.25">
      <c r="A168" s="8"/>
      <c r="B168" s="170"/>
      <c r="C168" s="90"/>
      <c r="D168" s="145"/>
      <c r="E168" s="145"/>
      <c r="F168" s="171"/>
      <c r="G168" s="169">
        <v>1.03</v>
      </c>
    </row>
    <row r="169" spans="1:7" ht="23.25" hidden="1">
      <c r="A169" s="4"/>
      <c r="B169" s="172"/>
      <c r="G169" s="2" t="s">
        <v>0</v>
      </c>
    </row>
    <row r="170" spans="1:7" ht="23.25" hidden="1">
      <c r="A170" s="4"/>
      <c r="B170" s="172"/>
      <c r="G170" s="3" t="s">
        <v>1</v>
      </c>
    </row>
    <row r="171" spans="1:2" ht="23.25" hidden="1">
      <c r="A171" s="4"/>
      <c r="B171" s="172"/>
    </row>
    <row r="172" ht="23.25" hidden="1">
      <c r="B172" s="173" t="s">
        <v>182</v>
      </c>
    </row>
    <row r="173" spans="2:7" ht="25.5" hidden="1">
      <c r="B173" s="174" t="s">
        <v>183</v>
      </c>
      <c r="C173" s="174"/>
      <c r="G173" s="21"/>
    </row>
    <row r="174" ht="23.25" hidden="1">
      <c r="B174" s="1" t="s">
        <v>184</v>
      </c>
    </row>
    <row r="175" ht="23.25" hidden="1">
      <c r="B175" s="1" t="s">
        <v>185</v>
      </c>
    </row>
    <row r="176" spans="2:4" ht="23.25" hidden="1">
      <c r="B176" s="3" t="str">
        <f>B5</f>
        <v>с 01. 11. 2016г.</v>
      </c>
      <c r="C176" s="5"/>
      <c r="D176" s="5"/>
    </row>
    <row r="177" spans="1:7" ht="23.25" hidden="1">
      <c r="A177" s="175"/>
      <c r="B177" s="176"/>
      <c r="C177" s="177" t="s">
        <v>6</v>
      </c>
      <c r="D177" s="18"/>
      <c r="E177" s="178" t="s">
        <v>7</v>
      </c>
      <c r="F177" s="177" t="s">
        <v>7</v>
      </c>
      <c r="G177" s="18" t="s">
        <v>8</v>
      </c>
    </row>
    <row r="178" spans="1:7" ht="23.25" hidden="1">
      <c r="A178" s="179"/>
      <c r="B178" s="180" t="s">
        <v>186</v>
      </c>
      <c r="C178" s="181" t="s">
        <v>10</v>
      </c>
      <c r="D178" s="182" t="str">
        <f>D7</f>
        <v> 01.10.2015г.</v>
      </c>
      <c r="E178" s="183" t="s">
        <v>12</v>
      </c>
      <c r="F178" s="181" t="s">
        <v>13</v>
      </c>
      <c r="G178" s="24" t="s">
        <v>14</v>
      </c>
    </row>
    <row r="179" spans="1:7" ht="23.25" hidden="1">
      <c r="A179" s="179"/>
      <c r="B179" s="180"/>
      <c r="C179" s="181"/>
      <c r="D179" s="24"/>
      <c r="E179" s="184" t="s">
        <v>15</v>
      </c>
      <c r="F179" s="181" t="s">
        <v>16</v>
      </c>
      <c r="G179" s="24" t="s">
        <v>17</v>
      </c>
    </row>
    <row r="180" spans="1:7" ht="23.25" hidden="1">
      <c r="A180" s="179"/>
      <c r="B180" s="180"/>
      <c r="C180" s="181"/>
      <c r="D180" s="24"/>
      <c r="E180" s="184"/>
      <c r="F180" s="181" t="s">
        <v>18</v>
      </c>
      <c r="G180" s="24"/>
    </row>
    <row r="181" spans="1:7" ht="24" hidden="1" thickBot="1">
      <c r="A181" s="185"/>
      <c r="B181" s="186"/>
      <c r="C181" s="187"/>
      <c r="D181" s="32"/>
      <c r="E181" s="188"/>
      <c r="F181" s="187" t="s">
        <v>19</v>
      </c>
      <c r="G181" s="32"/>
    </row>
    <row r="182" spans="1:7" ht="23.25" hidden="1">
      <c r="A182" s="164">
        <v>1</v>
      </c>
      <c r="B182" s="164" t="s">
        <v>187</v>
      </c>
      <c r="C182" s="189" t="s">
        <v>188</v>
      </c>
      <c r="D182" s="190">
        <v>89631</v>
      </c>
      <c r="E182" s="190">
        <f aca="true" t="shared" si="4" ref="E182:E231">D182*$E$5</f>
        <v>100386.72000000002</v>
      </c>
      <c r="F182" s="191" t="e">
        <f>#REF!/10000</f>
        <v>#REF!</v>
      </c>
      <c r="G182" s="192">
        <v>1.8</v>
      </c>
    </row>
    <row r="183" spans="1:7" ht="23.25" hidden="1">
      <c r="A183" s="166">
        <v>2</v>
      </c>
      <c r="B183" s="166" t="s">
        <v>189</v>
      </c>
      <c r="C183" s="193" t="s">
        <v>188</v>
      </c>
      <c r="D183" s="194">
        <v>29393</v>
      </c>
      <c r="E183" s="194">
        <f t="shared" si="4"/>
        <v>32920.16</v>
      </c>
      <c r="F183" s="195" t="e">
        <f>#REF!/10000</f>
        <v>#REF!</v>
      </c>
      <c r="G183" s="196">
        <v>0.6</v>
      </c>
    </row>
    <row r="184" spans="1:7" ht="23.25" hidden="1">
      <c r="A184" s="197">
        <v>3</v>
      </c>
      <c r="B184" s="166" t="s">
        <v>190</v>
      </c>
      <c r="C184" s="198"/>
      <c r="D184" s="197"/>
      <c r="E184" s="194"/>
      <c r="F184" s="199"/>
      <c r="G184" s="200"/>
    </row>
    <row r="185" spans="1:7" ht="23.25" hidden="1">
      <c r="A185" s="201"/>
      <c r="B185" s="164" t="s">
        <v>191</v>
      </c>
      <c r="C185" s="6" t="s">
        <v>156</v>
      </c>
      <c r="D185" s="190">
        <v>32054</v>
      </c>
      <c r="E185" s="202">
        <f t="shared" si="4"/>
        <v>35900.48</v>
      </c>
      <c r="F185" s="203" t="e">
        <f>#REF!/10000</f>
        <v>#REF!</v>
      </c>
      <c r="G185" s="204">
        <v>0.66</v>
      </c>
    </row>
    <row r="186" spans="1:7" ht="23.25" hidden="1">
      <c r="A186" s="205">
        <v>4</v>
      </c>
      <c r="B186" s="4" t="s">
        <v>192</v>
      </c>
      <c r="C186" s="166"/>
      <c r="D186" s="206"/>
      <c r="E186" s="194"/>
      <c r="F186" s="207"/>
      <c r="G186" s="200"/>
    </row>
    <row r="187" spans="1:7" ht="23.25" hidden="1">
      <c r="A187" s="164"/>
      <c r="B187" s="208" t="s">
        <v>193</v>
      </c>
      <c r="C187" s="189" t="s">
        <v>156</v>
      </c>
      <c r="D187" s="190">
        <v>41852</v>
      </c>
      <c r="E187" s="190">
        <f t="shared" si="4"/>
        <v>46874.240000000005</v>
      </c>
      <c r="F187" s="203" t="e">
        <f>#REF!/10000</f>
        <v>#REF!</v>
      </c>
      <c r="G187" s="209">
        <v>0.84</v>
      </c>
    </row>
    <row r="188" spans="1:7" ht="23.25" hidden="1">
      <c r="A188" s="164">
        <v>5</v>
      </c>
      <c r="B188" s="164" t="s">
        <v>194</v>
      </c>
      <c r="C188" s="189" t="s">
        <v>156</v>
      </c>
      <c r="D188" s="190">
        <v>28305</v>
      </c>
      <c r="E188" s="190">
        <f t="shared" si="4"/>
        <v>31701.600000000002</v>
      </c>
      <c r="F188" s="210" t="e">
        <f>#REF!/10000</f>
        <v>#REF!</v>
      </c>
      <c r="G188" s="211">
        <v>0.58</v>
      </c>
    </row>
    <row r="189" spans="1:7" ht="23.25" hidden="1">
      <c r="A189" s="166">
        <v>6</v>
      </c>
      <c r="B189" s="166" t="s">
        <v>195</v>
      </c>
      <c r="C189" s="212" t="s">
        <v>44</v>
      </c>
      <c r="D189" s="194">
        <v>40643</v>
      </c>
      <c r="E189" s="194">
        <f t="shared" si="4"/>
        <v>45520.16</v>
      </c>
      <c r="F189" s="195" t="e">
        <f>#REF!/10000</f>
        <v>#REF!</v>
      </c>
      <c r="G189" s="213">
        <v>0.83</v>
      </c>
    </row>
    <row r="190" spans="1:7" ht="23.25" hidden="1">
      <c r="A190" s="197">
        <v>7</v>
      </c>
      <c r="B190" s="166" t="s">
        <v>196</v>
      </c>
      <c r="C190" s="212"/>
      <c r="D190" s="214"/>
      <c r="E190" s="194">
        <f t="shared" si="4"/>
        <v>0</v>
      </c>
      <c r="F190" s="207"/>
      <c r="G190" s="215"/>
    </row>
    <row r="191" spans="1:7" ht="23.25" hidden="1">
      <c r="A191" s="201"/>
      <c r="B191" s="164" t="s">
        <v>197</v>
      </c>
      <c r="C191" s="189" t="s">
        <v>44</v>
      </c>
      <c r="D191" s="190">
        <v>70520</v>
      </c>
      <c r="E191" s="190">
        <f t="shared" si="4"/>
        <v>78982.40000000001</v>
      </c>
      <c r="F191" s="203" t="e">
        <f>#REF!/10000</f>
        <v>#REF!</v>
      </c>
      <c r="G191" s="216">
        <v>1.46</v>
      </c>
    </row>
    <row r="192" spans="1:7" ht="23.25" hidden="1">
      <c r="A192" s="164">
        <v>8</v>
      </c>
      <c r="B192" s="164" t="s">
        <v>198</v>
      </c>
      <c r="C192" s="189" t="s">
        <v>199</v>
      </c>
      <c r="D192" s="190">
        <v>44029</v>
      </c>
      <c r="E192" s="190">
        <f>ROUND(D192*$E$5,0)</f>
        <v>49312</v>
      </c>
      <c r="F192" s="210" t="e">
        <f>#REF!/10000</f>
        <v>#REF!</v>
      </c>
      <c r="G192" s="217">
        <v>0.89</v>
      </c>
    </row>
    <row r="193" spans="1:7" ht="23.25" hidden="1">
      <c r="A193" s="153">
        <v>9</v>
      </c>
      <c r="B193" s="153" t="s">
        <v>200</v>
      </c>
      <c r="C193" s="218" t="s">
        <v>201</v>
      </c>
      <c r="D193" s="219">
        <v>58061</v>
      </c>
      <c r="E193" s="219">
        <f t="shared" si="4"/>
        <v>65028.32000000001</v>
      </c>
      <c r="F193" s="191" t="e">
        <f>#REF!/10000</f>
        <v>#REF!</v>
      </c>
      <c r="G193" s="43">
        <v>1.2</v>
      </c>
    </row>
    <row r="194" spans="1:7" ht="23.25" hidden="1">
      <c r="A194" s="153">
        <v>10</v>
      </c>
      <c r="B194" s="153" t="s">
        <v>202</v>
      </c>
      <c r="C194" s="218" t="s">
        <v>156</v>
      </c>
      <c r="D194" s="219">
        <v>69310</v>
      </c>
      <c r="E194" s="219">
        <f t="shared" si="4"/>
        <v>77627.20000000001</v>
      </c>
      <c r="F194" s="191" t="e">
        <f>#REF!/10000</f>
        <v>#REF!</v>
      </c>
      <c r="G194" s="43">
        <v>1.42</v>
      </c>
    </row>
    <row r="195" spans="1:7" ht="23.25" hidden="1">
      <c r="A195" s="153">
        <v>11</v>
      </c>
      <c r="B195" s="153" t="s">
        <v>203</v>
      </c>
      <c r="C195" s="218" t="s">
        <v>44</v>
      </c>
      <c r="D195" s="219">
        <v>78140</v>
      </c>
      <c r="E195" s="219">
        <f t="shared" si="4"/>
        <v>87516.8</v>
      </c>
      <c r="F195" s="191" t="e">
        <f>#REF!/10000</f>
        <v>#REF!</v>
      </c>
      <c r="G195" s="43">
        <v>1.6</v>
      </c>
    </row>
    <row r="196" spans="1:7" ht="23.25" hidden="1">
      <c r="A196" s="153">
        <v>12</v>
      </c>
      <c r="B196" s="153" t="s">
        <v>204</v>
      </c>
      <c r="C196" s="218" t="s">
        <v>44</v>
      </c>
      <c r="D196" s="219">
        <v>84914</v>
      </c>
      <c r="E196" s="219">
        <f t="shared" si="4"/>
        <v>95103.68000000001</v>
      </c>
      <c r="F196" s="191" t="e">
        <f>#REF!/10000</f>
        <v>#REF!</v>
      </c>
      <c r="G196" s="43">
        <v>1.94</v>
      </c>
    </row>
    <row r="197" spans="1:7" ht="23.25" hidden="1">
      <c r="A197" s="153">
        <v>13</v>
      </c>
      <c r="B197" s="153" t="s">
        <v>205</v>
      </c>
      <c r="C197" s="218" t="s">
        <v>206</v>
      </c>
      <c r="D197" s="219">
        <v>96889</v>
      </c>
      <c r="E197" s="219">
        <f t="shared" si="4"/>
        <v>108515.68000000001</v>
      </c>
      <c r="F197" s="191" t="e">
        <f>#REF!/10000</f>
        <v>#REF!</v>
      </c>
      <c r="G197" s="43">
        <v>1.99</v>
      </c>
    </row>
    <row r="198" spans="1:7" ht="23.25" hidden="1">
      <c r="A198" s="153">
        <v>14</v>
      </c>
      <c r="B198" s="153" t="s">
        <v>207</v>
      </c>
      <c r="C198" s="218" t="s">
        <v>208</v>
      </c>
      <c r="D198" s="219">
        <v>49715</v>
      </c>
      <c r="E198" s="219">
        <f t="shared" si="4"/>
        <v>55680.8</v>
      </c>
      <c r="F198" s="191" t="e">
        <f>#REF!/10000</f>
        <v>#REF!</v>
      </c>
      <c r="G198" s="43">
        <v>1.02</v>
      </c>
    </row>
    <row r="199" spans="1:7" ht="23.25" hidden="1">
      <c r="A199" s="166">
        <v>15</v>
      </c>
      <c r="B199" s="166" t="s">
        <v>209</v>
      </c>
      <c r="C199" s="212" t="s">
        <v>44</v>
      </c>
      <c r="D199" s="194">
        <v>44997</v>
      </c>
      <c r="E199" s="194">
        <f t="shared" si="4"/>
        <v>50396.64000000001</v>
      </c>
      <c r="F199" s="195" t="e">
        <f>#REF!/10000</f>
        <v>#REF!</v>
      </c>
      <c r="G199" s="51">
        <v>0.91</v>
      </c>
    </row>
    <row r="200" spans="1:7" ht="23.25" hidden="1">
      <c r="A200" s="197">
        <v>16</v>
      </c>
      <c r="B200" s="166" t="s">
        <v>210</v>
      </c>
      <c r="C200" s="212"/>
      <c r="D200" s="214"/>
      <c r="E200" s="194"/>
      <c r="F200" s="199"/>
      <c r="G200" s="55"/>
    </row>
    <row r="201" spans="1:7" ht="23.25" hidden="1">
      <c r="A201" s="206"/>
      <c r="B201" s="205" t="s">
        <v>211</v>
      </c>
      <c r="C201" s="189" t="s">
        <v>22</v>
      </c>
      <c r="D201" s="202">
        <v>9435</v>
      </c>
      <c r="E201" s="202">
        <f t="shared" si="4"/>
        <v>10567.2</v>
      </c>
      <c r="F201" s="203" t="e">
        <f>#REF!/10000</f>
        <v>#REF!</v>
      </c>
      <c r="G201" s="220">
        <v>0.17</v>
      </c>
    </row>
    <row r="202" spans="1:7" ht="23.25" hidden="1">
      <c r="A202" s="197">
        <v>17</v>
      </c>
      <c r="B202" s="166" t="s">
        <v>212</v>
      </c>
      <c r="C202" s="212"/>
      <c r="D202" s="214"/>
      <c r="E202" s="194"/>
      <c r="F202" s="221"/>
      <c r="G202" s="55"/>
    </row>
    <row r="203" spans="1:7" ht="23.25" hidden="1">
      <c r="A203" s="201"/>
      <c r="B203" s="164" t="s">
        <v>213</v>
      </c>
      <c r="C203" s="189" t="s">
        <v>22</v>
      </c>
      <c r="D203" s="190">
        <v>17176</v>
      </c>
      <c r="E203" s="190">
        <f t="shared" si="4"/>
        <v>19237.120000000003</v>
      </c>
      <c r="F203" s="203" t="e">
        <f>#REF!/10000</f>
        <v>#REF!</v>
      </c>
      <c r="G203" s="61">
        <v>0.34</v>
      </c>
    </row>
    <row r="204" spans="1:7" ht="23.25" hidden="1">
      <c r="A204" s="164">
        <v>18</v>
      </c>
      <c r="B204" s="164" t="s">
        <v>214</v>
      </c>
      <c r="C204" s="189" t="s">
        <v>44</v>
      </c>
      <c r="D204" s="190">
        <v>3145</v>
      </c>
      <c r="E204" s="190">
        <f t="shared" si="4"/>
        <v>3522.4000000000005</v>
      </c>
      <c r="F204" s="210" t="e">
        <f>#REF!/10000</f>
        <v>#REF!</v>
      </c>
      <c r="G204" s="63">
        <v>0.06</v>
      </c>
    </row>
    <row r="205" spans="1:7" ht="23.25" hidden="1">
      <c r="A205" s="153">
        <v>19</v>
      </c>
      <c r="B205" s="153" t="s">
        <v>215</v>
      </c>
      <c r="C205" s="218" t="s">
        <v>44</v>
      </c>
      <c r="D205" s="219">
        <v>5564</v>
      </c>
      <c r="E205" s="219">
        <f t="shared" si="4"/>
        <v>6231.68</v>
      </c>
      <c r="F205" s="191" t="e">
        <f>#REF!/10000</f>
        <v>#REF!</v>
      </c>
      <c r="G205" s="43">
        <v>0.11</v>
      </c>
    </row>
    <row r="206" spans="1:7" ht="23.25" hidden="1">
      <c r="A206" s="166">
        <v>20</v>
      </c>
      <c r="B206" s="166" t="s">
        <v>216</v>
      </c>
      <c r="C206" s="212" t="s">
        <v>44</v>
      </c>
      <c r="D206" s="194">
        <v>21047</v>
      </c>
      <c r="E206" s="194">
        <f t="shared" si="4"/>
        <v>23572.640000000003</v>
      </c>
      <c r="F206" s="195" t="e">
        <f>#REF!/10000</f>
        <v>#REF!</v>
      </c>
      <c r="G206" s="51">
        <v>0.42</v>
      </c>
    </row>
    <row r="207" spans="1:7" ht="23.25" hidden="1">
      <c r="A207" s="197">
        <v>21</v>
      </c>
      <c r="B207" s="166" t="s">
        <v>217</v>
      </c>
      <c r="C207" s="212"/>
      <c r="D207" s="214"/>
      <c r="E207" s="194"/>
      <c r="F207" s="199"/>
      <c r="G207" s="55"/>
    </row>
    <row r="208" spans="1:7" ht="23.25" hidden="1">
      <c r="A208" s="201"/>
      <c r="B208" s="164" t="s">
        <v>218</v>
      </c>
      <c r="C208" s="189" t="s">
        <v>219</v>
      </c>
      <c r="D208" s="190">
        <v>237082</v>
      </c>
      <c r="E208" s="190">
        <f t="shared" si="4"/>
        <v>265531.84</v>
      </c>
      <c r="F208" s="203" t="e">
        <f>#REF!/10000</f>
        <v>#REF!</v>
      </c>
      <c r="G208" s="61">
        <v>4.9</v>
      </c>
    </row>
    <row r="209" spans="1:7" ht="23.25" hidden="1">
      <c r="A209" s="205">
        <v>22</v>
      </c>
      <c r="B209" s="205" t="s">
        <v>220</v>
      </c>
      <c r="C209" s="193" t="s">
        <v>221</v>
      </c>
      <c r="D209" s="202">
        <v>63383</v>
      </c>
      <c r="E209" s="202">
        <f t="shared" si="4"/>
        <v>70988.96</v>
      </c>
      <c r="F209" s="222" t="e">
        <f>#REF!/10000</f>
        <v>#REF!</v>
      </c>
      <c r="G209" s="223">
        <v>1.3</v>
      </c>
    </row>
    <row r="210" spans="1:7" ht="23.25" hidden="1">
      <c r="A210" s="197">
        <v>23</v>
      </c>
      <c r="B210" s="166" t="s">
        <v>222</v>
      </c>
      <c r="C210" s="212" t="s">
        <v>223</v>
      </c>
      <c r="D210" s="214"/>
      <c r="E210" s="194"/>
      <c r="F210" s="207"/>
      <c r="G210" s="55"/>
    </row>
    <row r="211" spans="1:7" ht="23.25" hidden="1">
      <c r="A211" s="201"/>
      <c r="B211" s="164" t="s">
        <v>224</v>
      </c>
      <c r="C211" s="189" t="s">
        <v>225</v>
      </c>
      <c r="D211" s="190">
        <v>36288</v>
      </c>
      <c r="E211" s="190">
        <f t="shared" si="4"/>
        <v>40642.560000000005</v>
      </c>
      <c r="F211" s="203" t="e">
        <f>#REF!/10000</f>
        <v>#REF!</v>
      </c>
      <c r="G211" s="61">
        <v>1</v>
      </c>
    </row>
    <row r="212" spans="1:7" ht="23.25" hidden="1">
      <c r="A212" s="164">
        <v>24</v>
      </c>
      <c r="B212" s="164" t="s">
        <v>226</v>
      </c>
      <c r="C212" s="189" t="s">
        <v>44</v>
      </c>
      <c r="D212" s="190">
        <v>121202</v>
      </c>
      <c r="E212" s="190">
        <f t="shared" si="4"/>
        <v>135746.24000000002</v>
      </c>
      <c r="F212" s="210" t="e">
        <f>#REF!/10000</f>
        <v>#REF!</v>
      </c>
      <c r="G212" s="63">
        <v>2.5</v>
      </c>
    </row>
    <row r="213" spans="1:7" ht="23.25" hidden="1">
      <c r="A213" s="153">
        <v>25</v>
      </c>
      <c r="B213" s="153" t="s">
        <v>227</v>
      </c>
      <c r="C213" s="218" t="s">
        <v>44</v>
      </c>
      <c r="D213" s="219">
        <v>141402</v>
      </c>
      <c r="E213" s="219">
        <f t="shared" si="4"/>
        <v>158370.24000000002</v>
      </c>
      <c r="F213" s="191" t="e">
        <f>#REF!/10000</f>
        <v>#REF!</v>
      </c>
      <c r="G213" s="43">
        <v>2.9</v>
      </c>
    </row>
    <row r="214" spans="1:7" ht="23.25" hidden="1">
      <c r="A214" s="153">
        <v>26</v>
      </c>
      <c r="B214" s="153" t="s">
        <v>228</v>
      </c>
      <c r="C214" s="218" t="s">
        <v>44</v>
      </c>
      <c r="D214" s="219">
        <v>20079</v>
      </c>
      <c r="E214" s="219">
        <f t="shared" si="4"/>
        <v>22488.480000000003</v>
      </c>
      <c r="F214" s="191" t="e">
        <f>#REF!/10000</f>
        <v>#REF!</v>
      </c>
      <c r="G214" s="43">
        <v>0.4</v>
      </c>
    </row>
    <row r="215" spans="1:7" ht="23.25" hidden="1">
      <c r="A215" s="153">
        <v>27</v>
      </c>
      <c r="B215" s="153" t="s">
        <v>229</v>
      </c>
      <c r="C215" s="218" t="s">
        <v>230</v>
      </c>
      <c r="D215" s="219">
        <v>24313</v>
      </c>
      <c r="E215" s="219">
        <f t="shared" si="4"/>
        <v>27230.56</v>
      </c>
      <c r="F215" s="191" t="e">
        <f>#REF!/10000</f>
        <v>#REF!</v>
      </c>
      <c r="G215" s="43">
        <v>0.49</v>
      </c>
    </row>
    <row r="216" spans="1:7" ht="23.25" hidden="1">
      <c r="A216" s="166">
        <v>28</v>
      </c>
      <c r="B216" s="166" t="s">
        <v>231</v>
      </c>
      <c r="C216" s="212" t="s">
        <v>230</v>
      </c>
      <c r="D216" s="194">
        <v>34836</v>
      </c>
      <c r="E216" s="194">
        <f t="shared" si="4"/>
        <v>39016.32000000001</v>
      </c>
      <c r="F216" s="195" t="e">
        <f>#REF!/10000</f>
        <v>#REF!</v>
      </c>
      <c r="G216" s="51">
        <v>0.7</v>
      </c>
    </row>
    <row r="217" spans="1:7" ht="23.25" hidden="1">
      <c r="A217" s="197">
        <v>29</v>
      </c>
      <c r="B217" s="166" t="s">
        <v>232</v>
      </c>
      <c r="C217" s="212"/>
      <c r="D217" s="214"/>
      <c r="E217" s="194"/>
      <c r="F217" s="199"/>
      <c r="G217" s="55"/>
    </row>
    <row r="218" spans="1:7" ht="23.25" hidden="1">
      <c r="A218" s="201"/>
      <c r="B218" s="164" t="s">
        <v>233</v>
      </c>
      <c r="C218" s="189" t="s">
        <v>22</v>
      </c>
      <c r="D218" s="190">
        <v>24797</v>
      </c>
      <c r="E218" s="190">
        <f t="shared" si="4"/>
        <v>27772.640000000003</v>
      </c>
      <c r="F218" s="203" t="e">
        <f>#REF!/10000</f>
        <v>#REF!</v>
      </c>
      <c r="G218" s="61">
        <v>0.5</v>
      </c>
    </row>
    <row r="219" spans="1:7" ht="23.25" hidden="1">
      <c r="A219" s="166">
        <v>30</v>
      </c>
      <c r="B219" s="166" t="s">
        <v>234</v>
      </c>
      <c r="C219" s="212" t="s">
        <v>40</v>
      </c>
      <c r="D219" s="202">
        <v>40159</v>
      </c>
      <c r="E219" s="202">
        <f t="shared" si="4"/>
        <v>44978.08</v>
      </c>
      <c r="F219" s="222" t="e">
        <f>#REF!/10000</f>
        <v>#REF!</v>
      </c>
      <c r="G219" s="223">
        <v>0.82</v>
      </c>
    </row>
    <row r="220" spans="1:7" ht="23.25" hidden="1">
      <c r="A220" s="197">
        <v>31</v>
      </c>
      <c r="B220" s="166" t="s">
        <v>235</v>
      </c>
      <c r="C220" s="212"/>
      <c r="D220" s="214"/>
      <c r="E220" s="194"/>
      <c r="F220" s="199"/>
      <c r="G220" s="55"/>
    </row>
    <row r="221" spans="1:7" ht="23.25" hidden="1">
      <c r="A221" s="201"/>
      <c r="B221" s="164" t="s">
        <v>236</v>
      </c>
      <c r="C221" s="189" t="s">
        <v>44</v>
      </c>
      <c r="D221" s="190">
        <v>48626</v>
      </c>
      <c r="E221" s="190">
        <f t="shared" si="4"/>
        <v>54461.12</v>
      </c>
      <c r="F221" s="203" t="e">
        <f>#REF!/10000</f>
        <v>#REF!</v>
      </c>
      <c r="G221" s="61">
        <v>1</v>
      </c>
    </row>
    <row r="222" spans="1:7" ht="23.25" hidden="1">
      <c r="A222" s="164">
        <v>32</v>
      </c>
      <c r="B222" s="164" t="s">
        <v>237</v>
      </c>
      <c r="C222" s="189" t="s">
        <v>238</v>
      </c>
      <c r="D222" s="190">
        <v>89510</v>
      </c>
      <c r="E222" s="190">
        <f t="shared" si="4"/>
        <v>100251.20000000001</v>
      </c>
      <c r="F222" s="210" t="e">
        <f>#REF!/10000</f>
        <v>#REF!</v>
      </c>
      <c r="G222" s="63">
        <v>1.85</v>
      </c>
    </row>
    <row r="223" spans="1:7" ht="23.25" hidden="1">
      <c r="A223" s="153">
        <v>33</v>
      </c>
      <c r="B223" s="153" t="s">
        <v>239</v>
      </c>
      <c r="C223" s="218" t="s">
        <v>238</v>
      </c>
      <c r="D223" s="219">
        <v>73302</v>
      </c>
      <c r="E223" s="219">
        <f t="shared" si="4"/>
        <v>82098.24</v>
      </c>
      <c r="F223" s="191" t="e">
        <f>#REF!/10000</f>
        <v>#REF!</v>
      </c>
      <c r="G223" s="43">
        <v>1.5</v>
      </c>
    </row>
    <row r="224" spans="1:7" ht="23.25" hidden="1">
      <c r="A224" s="153">
        <v>34</v>
      </c>
      <c r="B224" s="153" t="s">
        <v>240</v>
      </c>
      <c r="C224" s="218" t="s">
        <v>44</v>
      </c>
      <c r="D224" s="219">
        <v>78019</v>
      </c>
      <c r="E224" s="219">
        <f>ROUND(D224*$E$5,0)</f>
        <v>87381</v>
      </c>
      <c r="F224" s="191" t="e">
        <f>#REF!/10000</f>
        <v>#REF!</v>
      </c>
      <c r="G224" s="43">
        <v>1.6</v>
      </c>
    </row>
    <row r="225" spans="1:7" ht="23.25" hidden="1">
      <c r="A225" s="153">
        <v>35</v>
      </c>
      <c r="B225" s="153" t="s">
        <v>241</v>
      </c>
      <c r="C225" s="218" t="s">
        <v>44</v>
      </c>
      <c r="D225" s="219">
        <v>53343</v>
      </c>
      <c r="E225" s="219">
        <f t="shared" si="4"/>
        <v>59744.16</v>
      </c>
      <c r="F225" s="191" t="e">
        <f>#REF!/10000</f>
        <v>#REF!</v>
      </c>
      <c r="G225" s="43">
        <v>1.1</v>
      </c>
    </row>
    <row r="226" spans="1:7" ht="23.25" hidden="1">
      <c r="A226" s="153">
        <v>36</v>
      </c>
      <c r="B226" s="153" t="s">
        <v>242</v>
      </c>
      <c r="C226" s="218" t="s">
        <v>243</v>
      </c>
      <c r="D226" s="219">
        <v>66528</v>
      </c>
      <c r="E226" s="219">
        <f t="shared" si="4"/>
        <v>74511.36</v>
      </c>
      <c r="F226" s="191" t="e">
        <f>#REF!/10000</f>
        <v>#REF!</v>
      </c>
      <c r="G226" s="43">
        <v>1.22</v>
      </c>
    </row>
    <row r="227" spans="1:7" ht="23.25" hidden="1">
      <c r="A227" s="153">
        <v>37</v>
      </c>
      <c r="B227" s="153" t="s">
        <v>244</v>
      </c>
      <c r="C227" s="218" t="s">
        <v>40</v>
      </c>
      <c r="D227" s="219">
        <v>96768</v>
      </c>
      <c r="E227" s="219">
        <f t="shared" si="4"/>
        <v>108380.16</v>
      </c>
      <c r="F227" s="191" t="e">
        <f>#REF!/10000</f>
        <v>#REF!</v>
      </c>
      <c r="G227" s="43">
        <v>3</v>
      </c>
    </row>
    <row r="228" spans="1:7" ht="23.25" hidden="1">
      <c r="A228" s="153">
        <v>38</v>
      </c>
      <c r="B228" s="153" t="s">
        <v>245</v>
      </c>
      <c r="C228" s="218" t="s">
        <v>22</v>
      </c>
      <c r="D228" s="219">
        <v>16692</v>
      </c>
      <c r="E228" s="219">
        <f t="shared" si="4"/>
        <v>18695.04</v>
      </c>
      <c r="F228" s="191" t="e">
        <f>#REF!/10000</f>
        <v>#REF!</v>
      </c>
      <c r="G228" s="43">
        <v>0.33</v>
      </c>
    </row>
    <row r="229" spans="1:7" ht="23.25" hidden="1">
      <c r="A229" s="153">
        <v>39</v>
      </c>
      <c r="B229" s="153" t="s">
        <v>246</v>
      </c>
      <c r="C229" s="218" t="s">
        <v>22</v>
      </c>
      <c r="D229" s="219">
        <v>22499</v>
      </c>
      <c r="E229" s="219">
        <f t="shared" si="4"/>
        <v>25198.88</v>
      </c>
      <c r="F229" s="191" t="e">
        <f>#REF!/10000</f>
        <v>#REF!</v>
      </c>
      <c r="G229" s="43">
        <v>0.45</v>
      </c>
    </row>
    <row r="230" spans="1:7" ht="23.25" hidden="1">
      <c r="A230" s="153">
        <v>40</v>
      </c>
      <c r="B230" s="153" t="s">
        <v>247</v>
      </c>
      <c r="C230" s="218" t="s">
        <v>248</v>
      </c>
      <c r="D230" s="219">
        <v>40522</v>
      </c>
      <c r="E230" s="219">
        <f t="shared" si="4"/>
        <v>45384.64000000001</v>
      </c>
      <c r="F230" s="191" t="e">
        <f>#REF!/10000</f>
        <v>#REF!</v>
      </c>
      <c r="G230" s="43">
        <v>0.82</v>
      </c>
    </row>
    <row r="231" spans="1:7" ht="23.25" hidden="1">
      <c r="A231" s="153">
        <v>41</v>
      </c>
      <c r="B231" s="153" t="s">
        <v>249</v>
      </c>
      <c r="C231" s="218" t="s">
        <v>248</v>
      </c>
      <c r="D231" s="224">
        <v>25523</v>
      </c>
      <c r="E231" s="219">
        <f t="shared" si="4"/>
        <v>28585.760000000002</v>
      </c>
      <c r="F231" s="191" t="e">
        <f>#REF!/10000</f>
        <v>#REF!</v>
      </c>
      <c r="G231" s="43">
        <v>0.5</v>
      </c>
    </row>
    <row r="232" spans="1:7" ht="23.25" hidden="1">
      <c r="A232" s="153">
        <v>42</v>
      </c>
      <c r="B232" s="153" t="s">
        <v>250</v>
      </c>
      <c r="C232" s="218" t="s">
        <v>248</v>
      </c>
      <c r="D232" s="224">
        <v>48989</v>
      </c>
      <c r="E232" s="219">
        <f>D232*$E$5</f>
        <v>54867.68000000001</v>
      </c>
      <c r="F232" s="191" t="e">
        <f>#REF!/10000</f>
        <v>#REF!</v>
      </c>
      <c r="G232" s="43">
        <v>1</v>
      </c>
    </row>
    <row r="233" spans="2:3" ht="23.25" hidden="1">
      <c r="B233" s="4"/>
      <c r="C233" s="6"/>
    </row>
    <row r="234" spans="2:5" ht="23.25" hidden="1">
      <c r="B234" s="1" t="s">
        <v>127</v>
      </c>
      <c r="E234" s="1" t="s">
        <v>128</v>
      </c>
    </row>
    <row r="235" ht="23.25" hidden="1"/>
    <row r="236" ht="23.25" hidden="1"/>
    <row r="237" ht="23.25" hidden="1"/>
    <row r="238" ht="23.25" hidden="1"/>
    <row r="239" ht="23.25" hidden="1"/>
    <row r="240" ht="23.25" hidden="1"/>
    <row r="241" ht="23.25" hidden="1"/>
    <row r="242" ht="23.25" hidden="1"/>
    <row r="243" ht="23.25" hidden="1"/>
    <row r="244" ht="23.25" hidden="1"/>
    <row r="245" ht="23.25" hidden="1"/>
    <row r="246" ht="23.25" hidden="1"/>
    <row r="247" ht="23.25" hidden="1"/>
    <row r="248" ht="23.25" hidden="1"/>
    <row r="249" ht="23.25" hidden="1"/>
    <row r="250" ht="23.25" hidden="1"/>
    <row r="251" ht="23.25" hidden="1"/>
    <row r="252" ht="23.25" hidden="1"/>
  </sheetData>
  <sheetProtection/>
  <mergeCells count="31">
    <mergeCell ref="A154:F154"/>
    <mergeCell ref="A155:F155"/>
    <mergeCell ref="A156:A160"/>
    <mergeCell ref="B156:B160"/>
    <mergeCell ref="C156:C160"/>
    <mergeCell ref="F156:F160"/>
    <mergeCell ref="A94:A95"/>
    <mergeCell ref="C94:C95"/>
    <mergeCell ref="A98:A99"/>
    <mergeCell ref="C98:C99"/>
    <mergeCell ref="A101:A102"/>
    <mergeCell ref="C101:C102"/>
    <mergeCell ref="A81:A83"/>
    <mergeCell ref="B81:B83"/>
    <mergeCell ref="C81:C83"/>
    <mergeCell ref="G81:G83"/>
    <mergeCell ref="A89:A90"/>
    <mergeCell ref="C89:C90"/>
    <mergeCell ref="G36:G37"/>
    <mergeCell ref="C41:C42"/>
    <mergeCell ref="D41:D42"/>
    <mergeCell ref="A74:A77"/>
    <mergeCell ref="B74:B77"/>
    <mergeCell ref="G74:G77"/>
    <mergeCell ref="A1:F1"/>
    <mergeCell ref="A2:F2"/>
    <mergeCell ref="C33:C34"/>
    <mergeCell ref="D33:D34"/>
    <mergeCell ref="B36:B37"/>
    <mergeCell ref="C36:C37"/>
    <mergeCell ref="D36:D37"/>
  </mergeCells>
  <printOptions/>
  <pageMargins left="0.61" right="0.7" top="0.7480314960629921" bottom="0.7874015748031497" header="0.37" footer="0.5118110236220472"/>
  <pageSetup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SheetLayoutView="100" zoomScalePageLayoutView="0" workbookViewId="0" topLeftCell="A1">
      <selection activeCell="D29" sqref="D29"/>
    </sheetView>
  </sheetViews>
  <sheetFormatPr defaultColWidth="9.140625" defaultRowHeight="15"/>
  <cols>
    <col min="1" max="1" width="7.28125" style="0" customWidth="1"/>
    <col min="2" max="2" width="44.57421875" style="0" customWidth="1"/>
    <col min="3" max="3" width="16.28125" style="0" customWidth="1"/>
    <col min="4" max="4" width="16.57421875" style="0" customWidth="1"/>
    <col min="5" max="5" width="18.8515625" style="0" customWidth="1"/>
    <col min="6" max="6" width="35.7109375" style="0" customWidth="1"/>
  </cols>
  <sheetData>
    <row r="1" ht="18.75">
      <c r="F1" s="226"/>
    </row>
    <row r="2" spans="1:6" ht="15.75">
      <c r="A2" s="331" t="s">
        <v>278</v>
      </c>
      <c r="B2" s="331"/>
      <c r="C2" s="331"/>
      <c r="D2" s="331"/>
      <c r="E2" s="331"/>
      <c r="F2" s="331"/>
    </row>
    <row r="3" spans="1:6" ht="18.75">
      <c r="A3" s="332" t="s">
        <v>284</v>
      </c>
      <c r="B3" s="332"/>
      <c r="C3" s="332"/>
      <c r="D3" s="332"/>
      <c r="E3" s="332"/>
      <c r="F3" s="332"/>
    </row>
    <row r="4" ht="15.75" thickBot="1"/>
    <row r="5" spans="1:6" ht="36" customHeight="1">
      <c r="A5" s="227" t="s">
        <v>175</v>
      </c>
      <c r="B5" s="228" t="s">
        <v>251</v>
      </c>
      <c r="C5" s="228" t="s">
        <v>252</v>
      </c>
      <c r="D5" s="228" t="s">
        <v>253</v>
      </c>
      <c r="E5" s="228" t="s">
        <v>254</v>
      </c>
      <c r="F5" s="229" t="s">
        <v>255</v>
      </c>
    </row>
    <row r="6" spans="1:6" ht="16.5" thickBot="1">
      <c r="A6" s="230">
        <v>1</v>
      </c>
      <c r="B6" s="231">
        <v>2</v>
      </c>
      <c r="C6" s="231">
        <v>3</v>
      </c>
      <c r="D6" s="231">
        <v>4</v>
      </c>
      <c r="E6" s="231">
        <v>5</v>
      </c>
      <c r="F6" s="232">
        <v>6</v>
      </c>
    </row>
    <row r="7" spans="1:6" ht="81.75" customHeight="1" thickBot="1">
      <c r="A7" s="233">
        <v>1</v>
      </c>
      <c r="B7" s="234" t="s">
        <v>256</v>
      </c>
      <c r="C7" s="235" t="s">
        <v>257</v>
      </c>
      <c r="D7" s="236">
        <f>'[2]калькуляция доставка'!E26</f>
        <v>23.301210192000003</v>
      </c>
      <c r="E7" s="237" t="s">
        <v>258</v>
      </c>
      <c r="F7" s="238" t="s">
        <v>259</v>
      </c>
    </row>
    <row r="8" spans="1:6" ht="32.25" customHeight="1" thickBot="1">
      <c r="A8" s="233">
        <v>2</v>
      </c>
      <c r="B8" s="239" t="s">
        <v>260</v>
      </c>
      <c r="C8" s="235" t="s">
        <v>261</v>
      </c>
      <c r="D8" s="236">
        <f>'[2]калькуляция перевозка тел'!E26</f>
        <v>23.301210192000003</v>
      </c>
      <c r="E8" s="237" t="s">
        <v>258</v>
      </c>
      <c r="F8" s="238" t="s">
        <v>259</v>
      </c>
    </row>
    <row r="9" spans="1:6" ht="116.25" customHeight="1" thickBot="1">
      <c r="A9" s="233">
        <v>3</v>
      </c>
      <c r="B9" s="239" t="s">
        <v>262</v>
      </c>
      <c r="C9" s="235" t="s">
        <v>263</v>
      </c>
      <c r="D9" s="236">
        <f>'[2]калькуляция копка могилы зима'!E19</f>
        <v>73.05011999999999</v>
      </c>
      <c r="E9" s="237" t="s">
        <v>258</v>
      </c>
      <c r="F9" s="238" t="s">
        <v>270</v>
      </c>
    </row>
    <row r="10" spans="1:6" ht="111.75" customHeight="1" thickBot="1">
      <c r="A10" s="233">
        <v>4</v>
      </c>
      <c r="B10" s="239" t="s">
        <v>264</v>
      </c>
      <c r="C10" s="235" t="s">
        <v>263</v>
      </c>
      <c r="D10" s="236">
        <f>'[2]калькуляция копка могилы лето'!E21</f>
        <v>44.549505</v>
      </c>
      <c r="E10" s="237" t="s">
        <v>258</v>
      </c>
      <c r="F10" s="238" t="s">
        <v>270</v>
      </c>
    </row>
    <row r="11" spans="1:6" ht="32.25" thickBot="1">
      <c r="A11" s="225">
        <v>5</v>
      </c>
      <c r="B11" s="239" t="s">
        <v>265</v>
      </c>
      <c r="C11" s="235" t="s">
        <v>266</v>
      </c>
      <c r="D11" s="240">
        <f>'[2]калькуляция гроб без обивки'!E22</f>
        <v>17.255500368</v>
      </c>
      <c r="E11" s="237" t="s">
        <v>258</v>
      </c>
      <c r="F11" s="238" t="s">
        <v>267</v>
      </c>
    </row>
    <row r="12" spans="1:6" ht="32.25" thickBot="1">
      <c r="A12" s="241">
        <v>6</v>
      </c>
      <c r="B12" s="242" t="s">
        <v>268</v>
      </c>
      <c r="C12" s="243" t="s">
        <v>266</v>
      </c>
      <c r="D12" s="244">
        <f>'[2]калькуляция гроб с обивкой'!E23</f>
        <v>22.530383124</v>
      </c>
      <c r="E12" s="245" t="s">
        <v>258</v>
      </c>
      <c r="F12" s="246" t="s">
        <v>267</v>
      </c>
    </row>
    <row r="13" spans="1:6" ht="33" customHeight="1" thickBot="1">
      <c r="A13" s="322">
        <v>7</v>
      </c>
      <c r="B13" s="325" t="s">
        <v>269</v>
      </c>
      <c r="C13" s="247" t="s">
        <v>271</v>
      </c>
      <c r="D13" s="240">
        <f>'[2]калькуляция крест'!E19</f>
        <v>7.8187978440000006</v>
      </c>
      <c r="E13" s="248" t="s">
        <v>258</v>
      </c>
      <c r="F13" s="328" t="s">
        <v>267</v>
      </c>
    </row>
    <row r="14" spans="1:6" ht="31.5" customHeight="1" thickBot="1">
      <c r="A14" s="323"/>
      <c r="B14" s="326"/>
      <c r="C14" s="249" t="s">
        <v>272</v>
      </c>
      <c r="D14" s="240">
        <f>'[2]калькуляция крест'!F19</f>
        <v>6.846124428</v>
      </c>
      <c r="E14" s="248" t="s">
        <v>258</v>
      </c>
      <c r="F14" s="329"/>
    </row>
    <row r="15" spans="1:6" ht="36.75" customHeight="1" thickBot="1">
      <c r="A15" s="324"/>
      <c r="B15" s="327"/>
      <c r="C15" s="250" t="s">
        <v>273</v>
      </c>
      <c r="D15" s="251">
        <f>'[2]калькуляция крест'!G19</f>
        <v>3.4006159044</v>
      </c>
      <c r="E15" s="248" t="s">
        <v>258</v>
      </c>
      <c r="F15" s="330"/>
    </row>
    <row r="16" spans="1:6" ht="32.25" thickBot="1">
      <c r="A16" s="252">
        <v>8</v>
      </c>
      <c r="B16" s="239" t="s">
        <v>274</v>
      </c>
      <c r="C16" s="239" t="s">
        <v>275</v>
      </c>
      <c r="D16" s="240">
        <f>'[2]калькуляция уборка'!E19</f>
        <v>6.1344</v>
      </c>
      <c r="E16" s="248" t="s">
        <v>258</v>
      </c>
      <c r="F16" s="238" t="s">
        <v>276</v>
      </c>
    </row>
    <row r="17" spans="1:6" ht="32.25" thickBot="1">
      <c r="A17" s="252">
        <v>9</v>
      </c>
      <c r="B17" s="253" t="s">
        <v>277</v>
      </c>
      <c r="C17" s="235" t="s">
        <v>263</v>
      </c>
      <c r="D17" s="240">
        <f>'[2]калькуляция гроб от машинык мог'!E19</f>
        <v>6.6240000000000006</v>
      </c>
      <c r="E17" s="248" t="s">
        <v>258</v>
      </c>
      <c r="F17" s="254"/>
    </row>
    <row r="18" ht="10.5" customHeight="1">
      <c r="B18" s="255"/>
    </row>
    <row r="19" ht="15.75">
      <c r="B19" s="255"/>
    </row>
  </sheetData>
  <sheetProtection/>
  <mergeCells count="5">
    <mergeCell ref="A2:F2"/>
    <mergeCell ref="A3:F3"/>
    <mergeCell ref="A13:A15"/>
    <mergeCell ref="B13:B15"/>
    <mergeCell ref="F13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2018-09-24T11:36:58Z</dcterms:modified>
  <cp:category/>
  <cp:version/>
  <cp:contentType/>
  <cp:contentStatus/>
</cp:coreProperties>
</file>